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</sheets>
  <externalReferences>
    <externalReference r:id="rId11"/>
  </externalReferences>
  <definedNames>
    <definedName name="_xlnm.Print_Titles" localSheetId="1">ก่อนกลางภาค!$6:$8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4525"/>
</workbook>
</file>

<file path=xl/calcChain.xml><?xml version="1.0" encoding="utf-8"?>
<calcChain xmlns="http://schemas.openxmlformats.org/spreadsheetml/2006/main"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7" i="12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7" i="8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7" i="6"/>
  <c r="C7" i="2" l="1"/>
  <c r="C8" i="2"/>
  <c r="C9" i="2"/>
  <c r="B6" i="13" s="1"/>
  <c r="C10" i="2"/>
  <c r="C11" i="2"/>
  <c r="B8" i="13" s="1"/>
  <c r="C12" i="2"/>
  <c r="C13" i="2"/>
  <c r="B10" i="13" s="1"/>
  <c r="C14" i="2"/>
  <c r="C15" i="2"/>
  <c r="B12" i="13" s="1"/>
  <c r="C16" i="2"/>
  <c r="C17" i="2"/>
  <c r="B14" i="13" s="1"/>
  <c r="C18" i="2"/>
  <c r="C19" i="2"/>
  <c r="B16" i="13" s="1"/>
  <c r="C20" i="2"/>
  <c r="C21" i="2"/>
  <c r="B18" i="13" s="1"/>
  <c r="C22" i="2"/>
  <c r="C23" i="2"/>
  <c r="B20" i="13" s="1"/>
  <c r="C24" i="2"/>
  <c r="C25" i="2"/>
  <c r="B22" i="13" s="1"/>
  <c r="C26" i="2"/>
  <c r="C27" i="2"/>
  <c r="B24" i="13" s="1"/>
  <c r="C28" i="2"/>
  <c r="C29" i="2"/>
  <c r="B26" i="13" s="1"/>
  <c r="C30" i="2"/>
  <c r="C31" i="2"/>
  <c r="B28" i="13" s="1"/>
  <c r="C32" i="2"/>
  <c r="C33" i="2"/>
  <c r="B30" i="13" s="1"/>
  <c r="C34" i="2"/>
  <c r="C35" i="2"/>
  <c r="B32" i="13" s="1"/>
  <c r="C36" i="2"/>
  <c r="C37" i="2"/>
  <c r="B34" i="13" s="1"/>
  <c r="C38" i="2"/>
  <c r="C39" i="2"/>
  <c r="B36" i="13" s="1"/>
  <c r="C40" i="2"/>
  <c r="C41" i="2"/>
  <c r="B38" i="13" s="1"/>
  <c r="C42" i="2"/>
  <c r="C43" i="2"/>
  <c r="B40" i="13" s="1"/>
  <c r="C44" i="2"/>
  <c r="C45" i="2"/>
  <c r="B42" i="13" s="1"/>
  <c r="C46" i="2"/>
  <c r="C47" i="2"/>
  <c r="B44" i="13" s="1"/>
  <c r="N8" i="13"/>
  <c r="AH11" i="12"/>
  <c r="B4" i="13"/>
  <c r="B5" i="13"/>
  <c r="B7" i="13"/>
  <c r="B9" i="13"/>
  <c r="B11" i="13"/>
  <c r="B13" i="13"/>
  <c r="B15" i="13"/>
  <c r="B17" i="13"/>
  <c r="B19" i="13"/>
  <c r="B21" i="13"/>
  <c r="B23" i="13"/>
  <c r="B25" i="13"/>
  <c r="B27" i="13"/>
  <c r="B29" i="13"/>
  <c r="B31" i="13"/>
  <c r="B33" i="13"/>
  <c r="B35" i="13"/>
  <c r="B37" i="13"/>
  <c r="B39" i="13"/>
  <c r="B41" i="13"/>
  <c r="B43" i="13"/>
  <c r="AD8" i="12" l="1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D31" i="12"/>
  <c r="J28" i="13" s="1"/>
  <c r="AD32" i="12"/>
  <c r="J29" i="13" s="1"/>
  <c r="AD33" i="12"/>
  <c r="J30" i="13" s="1"/>
  <c r="AD34" i="12"/>
  <c r="J31" i="13" s="1"/>
  <c r="AD35" i="12"/>
  <c r="J32" i="13" s="1"/>
  <c r="AD36" i="12"/>
  <c r="J33" i="13" s="1"/>
  <c r="AD37" i="12"/>
  <c r="J34" i="13" s="1"/>
  <c r="AD38" i="12"/>
  <c r="J35" i="13" s="1"/>
  <c r="AD39" i="12"/>
  <c r="J36" i="13" s="1"/>
  <c r="AD40" i="12"/>
  <c r="J37" i="13" s="1"/>
  <c r="AD41" i="12"/>
  <c r="J38" i="13" s="1"/>
  <c r="AD42" i="12"/>
  <c r="J39" i="13" s="1"/>
  <c r="AD43" i="12"/>
  <c r="J40" i="13" s="1"/>
  <c r="AD44" i="12"/>
  <c r="J41" i="13" s="1"/>
  <c r="AD45" i="12"/>
  <c r="J42" i="13" s="1"/>
  <c r="AD46" i="12"/>
  <c r="J43" i="13" s="1"/>
  <c r="AD47" i="12"/>
  <c r="J44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AA31" i="12"/>
  <c r="I28" i="13" s="1"/>
  <c r="AA32" i="12"/>
  <c r="I29" i="13" s="1"/>
  <c r="AA33" i="12"/>
  <c r="I30" i="13" s="1"/>
  <c r="AA34" i="12"/>
  <c r="I31" i="13" s="1"/>
  <c r="AA35" i="12"/>
  <c r="I32" i="13" s="1"/>
  <c r="AA36" i="12"/>
  <c r="I33" i="13" s="1"/>
  <c r="AA37" i="12"/>
  <c r="I34" i="13" s="1"/>
  <c r="AA38" i="12"/>
  <c r="I35" i="13" s="1"/>
  <c r="AA39" i="12"/>
  <c r="I36" i="13" s="1"/>
  <c r="AA40" i="12"/>
  <c r="I37" i="13" s="1"/>
  <c r="AA41" i="12"/>
  <c r="I38" i="13" s="1"/>
  <c r="AA42" i="12"/>
  <c r="I39" i="13" s="1"/>
  <c r="AA43" i="12"/>
  <c r="I40" i="13" s="1"/>
  <c r="AA44" i="12"/>
  <c r="I41" i="13" s="1"/>
  <c r="AA45" i="12"/>
  <c r="I42" i="13" s="1"/>
  <c r="AA46" i="12"/>
  <c r="I43" i="13" s="1"/>
  <c r="AA47" i="12"/>
  <c r="I44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W31" i="12"/>
  <c r="H28" i="13" s="1"/>
  <c r="W32" i="12"/>
  <c r="H29" i="13" s="1"/>
  <c r="W33" i="12"/>
  <c r="H30" i="13" s="1"/>
  <c r="W34" i="12"/>
  <c r="H31" i="13" s="1"/>
  <c r="W35" i="12"/>
  <c r="H32" i="13" s="1"/>
  <c r="W36" i="12"/>
  <c r="H33" i="13" s="1"/>
  <c r="W37" i="12"/>
  <c r="H34" i="13" s="1"/>
  <c r="W38" i="12"/>
  <c r="H35" i="13" s="1"/>
  <c r="W39" i="12"/>
  <c r="H36" i="13" s="1"/>
  <c r="W40" i="12"/>
  <c r="H37" i="13" s="1"/>
  <c r="W41" i="12"/>
  <c r="H38" i="13" s="1"/>
  <c r="W42" i="12"/>
  <c r="H39" i="13" s="1"/>
  <c r="W43" i="12"/>
  <c r="H40" i="13" s="1"/>
  <c r="W44" i="12"/>
  <c r="H41" i="13" s="1"/>
  <c r="W45" i="12"/>
  <c r="H42" i="13" s="1"/>
  <c r="W46" i="12"/>
  <c r="H43" i="13" s="1"/>
  <c r="W47" i="12"/>
  <c r="H44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T31" i="12"/>
  <c r="G28" i="13" s="1"/>
  <c r="T32" i="12"/>
  <c r="G29" i="13" s="1"/>
  <c r="T33" i="12"/>
  <c r="G30" i="13" s="1"/>
  <c r="T34" i="12"/>
  <c r="G31" i="13" s="1"/>
  <c r="T35" i="12"/>
  <c r="G32" i="13" s="1"/>
  <c r="T36" i="12"/>
  <c r="G33" i="13" s="1"/>
  <c r="T37" i="12"/>
  <c r="G34" i="13" s="1"/>
  <c r="T38" i="12"/>
  <c r="G35" i="13" s="1"/>
  <c r="T39" i="12"/>
  <c r="G36" i="13" s="1"/>
  <c r="T40" i="12"/>
  <c r="G37" i="13" s="1"/>
  <c r="T41" i="12"/>
  <c r="G38" i="13" s="1"/>
  <c r="T42" i="12"/>
  <c r="G39" i="13" s="1"/>
  <c r="T43" i="12"/>
  <c r="G40" i="13" s="1"/>
  <c r="T44" i="12"/>
  <c r="G41" i="13" s="1"/>
  <c r="T45" i="12"/>
  <c r="G42" i="13" s="1"/>
  <c r="T46" i="12"/>
  <c r="G43" i="13" s="1"/>
  <c r="T47" i="12"/>
  <c r="G44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O31" i="12"/>
  <c r="F28" i="13" s="1"/>
  <c r="O32" i="12"/>
  <c r="F29" i="13" s="1"/>
  <c r="O33" i="12"/>
  <c r="F30" i="13" s="1"/>
  <c r="O34" i="12"/>
  <c r="F31" i="13" s="1"/>
  <c r="O35" i="12"/>
  <c r="F32" i="13" s="1"/>
  <c r="O36" i="12"/>
  <c r="F33" i="13" s="1"/>
  <c r="O37" i="12"/>
  <c r="F34" i="13" s="1"/>
  <c r="O38" i="12"/>
  <c r="F35" i="13" s="1"/>
  <c r="O39" i="12"/>
  <c r="F36" i="13" s="1"/>
  <c r="O40" i="12"/>
  <c r="F37" i="13" s="1"/>
  <c r="O41" i="12"/>
  <c r="F38" i="13" s="1"/>
  <c r="O42" i="12"/>
  <c r="F39" i="13" s="1"/>
  <c r="O43" i="12"/>
  <c r="F40" i="13" s="1"/>
  <c r="O44" i="12"/>
  <c r="F41" i="13" s="1"/>
  <c r="O45" i="12"/>
  <c r="F42" i="13" s="1"/>
  <c r="O46" i="12"/>
  <c r="F43" i="13" s="1"/>
  <c r="O47" i="12"/>
  <c r="F44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L31" i="12"/>
  <c r="E28" i="13" s="1"/>
  <c r="L32" i="12"/>
  <c r="E29" i="13" s="1"/>
  <c r="L33" i="12"/>
  <c r="E30" i="13" s="1"/>
  <c r="L34" i="12"/>
  <c r="E31" i="13" s="1"/>
  <c r="L35" i="12"/>
  <c r="E32" i="13" s="1"/>
  <c r="L36" i="12"/>
  <c r="E33" i="13" s="1"/>
  <c r="L37" i="12"/>
  <c r="E34" i="13" s="1"/>
  <c r="L38" i="12"/>
  <c r="E35" i="13" s="1"/>
  <c r="L39" i="12"/>
  <c r="E36" i="13" s="1"/>
  <c r="L40" i="12"/>
  <c r="E37" i="13" s="1"/>
  <c r="L41" i="12"/>
  <c r="E38" i="13" s="1"/>
  <c r="L42" i="12"/>
  <c r="E39" i="13" s="1"/>
  <c r="L43" i="12"/>
  <c r="E40" i="13" s="1"/>
  <c r="L44" i="12"/>
  <c r="E41" i="13" s="1"/>
  <c r="L45" i="12"/>
  <c r="E42" i="13" s="1"/>
  <c r="L46" i="12"/>
  <c r="E43" i="13" s="1"/>
  <c r="L47" i="12"/>
  <c r="E44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J31" i="12"/>
  <c r="D28" i="13" s="1"/>
  <c r="J32" i="12"/>
  <c r="D29" i="13" s="1"/>
  <c r="J33" i="12"/>
  <c r="D30" i="13" s="1"/>
  <c r="J34" i="12"/>
  <c r="D31" i="13" s="1"/>
  <c r="J35" i="12"/>
  <c r="D32" i="13" s="1"/>
  <c r="J36" i="12"/>
  <c r="D33" i="13" s="1"/>
  <c r="J37" i="12"/>
  <c r="D34" i="13" s="1"/>
  <c r="J38" i="12"/>
  <c r="D35" i="13" s="1"/>
  <c r="J39" i="12"/>
  <c r="D36" i="13" s="1"/>
  <c r="J40" i="12"/>
  <c r="D37" i="13" s="1"/>
  <c r="J41" i="12"/>
  <c r="D38" i="13" s="1"/>
  <c r="J42" i="12"/>
  <c r="D39" i="13" s="1"/>
  <c r="J43" i="12"/>
  <c r="D40" i="13" s="1"/>
  <c r="J44" i="12"/>
  <c r="D41" i="13" s="1"/>
  <c r="J45" i="12"/>
  <c r="D42" i="13" s="1"/>
  <c r="J46" i="12"/>
  <c r="D43" i="13" s="1"/>
  <c r="J47" i="12"/>
  <c r="D44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O7" i="12"/>
  <c r="F4" i="13" s="1"/>
  <c r="L7" i="12"/>
  <c r="E4" i="13" s="1"/>
  <c r="J7" i="12"/>
  <c r="D4" i="13" s="1"/>
  <c r="G7" i="12"/>
  <c r="C4" i="13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C56" i="6"/>
  <c r="AE45" i="12" l="1"/>
  <c r="C42" i="13"/>
  <c r="AE41" i="12"/>
  <c r="C38" i="13"/>
  <c r="AE37" i="12"/>
  <c r="C34" i="13"/>
  <c r="AE35" i="12"/>
  <c r="C32" i="13"/>
  <c r="AE31" i="12"/>
  <c r="C28" i="13"/>
  <c r="AE25" i="12"/>
  <c r="C22" i="13"/>
  <c r="AE21" i="12"/>
  <c r="C18" i="13"/>
  <c r="AE15" i="12"/>
  <c r="C12" i="13"/>
  <c r="AE11" i="12"/>
  <c r="C8" i="13"/>
  <c r="AE46" i="12"/>
  <c r="C43" i="13"/>
  <c r="AE44" i="12"/>
  <c r="C41" i="13"/>
  <c r="AE42" i="12"/>
  <c r="C39" i="13"/>
  <c r="AE40" i="12"/>
  <c r="C37" i="13"/>
  <c r="AE38" i="12"/>
  <c r="C35" i="13"/>
  <c r="AE36" i="12"/>
  <c r="C33" i="13"/>
  <c r="AE34" i="12"/>
  <c r="C31" i="13"/>
  <c r="AE32" i="12"/>
  <c r="C29" i="13"/>
  <c r="AE30" i="12"/>
  <c r="C27" i="13"/>
  <c r="AE28" i="12"/>
  <c r="C25" i="13"/>
  <c r="AE26" i="12"/>
  <c r="C23" i="13"/>
  <c r="AE24" i="12"/>
  <c r="C21" i="13"/>
  <c r="AE22" i="12"/>
  <c r="C19" i="13"/>
  <c r="AE20" i="12"/>
  <c r="C17" i="13"/>
  <c r="AE18" i="12"/>
  <c r="C15" i="13"/>
  <c r="AE16" i="12"/>
  <c r="C13" i="13"/>
  <c r="AE14" i="12"/>
  <c r="C11" i="13"/>
  <c r="AE12" i="12"/>
  <c r="C9" i="13"/>
  <c r="AE10" i="12"/>
  <c r="C7" i="13"/>
  <c r="AE47" i="12"/>
  <c r="C44" i="13"/>
  <c r="AE43" i="12"/>
  <c r="C40" i="13"/>
  <c r="AE39" i="12"/>
  <c r="C36" i="13"/>
  <c r="AE33" i="12"/>
  <c r="C30" i="13"/>
  <c r="AE29" i="12"/>
  <c r="C26" i="13"/>
  <c r="AE27" i="12"/>
  <c r="C24" i="13"/>
  <c r="AE23" i="12"/>
  <c r="C20" i="13"/>
  <c r="AE19" i="12"/>
  <c r="C16" i="13"/>
  <c r="AE17" i="12"/>
  <c r="C14" i="13"/>
  <c r="AE13" i="12"/>
  <c r="C10" i="13"/>
  <c r="AE9" i="12"/>
  <c r="C6" i="13"/>
  <c r="AE8" i="12"/>
  <c r="AF8" i="12" s="1"/>
  <c r="G5" i="13"/>
  <c r="AE7" i="12"/>
  <c r="L56" i="6"/>
  <c r="Q2" i="6"/>
  <c r="N2" i="6"/>
  <c r="K2" i="6"/>
  <c r="AF13" i="12" l="1"/>
  <c r="L10" i="13" s="1"/>
  <c r="K10" i="13"/>
  <c r="AF17" i="12"/>
  <c r="L14" i="13" s="1"/>
  <c r="K14" i="13"/>
  <c r="AF23" i="12"/>
  <c r="L20" i="13" s="1"/>
  <c r="K20" i="13"/>
  <c r="AF29" i="12"/>
  <c r="L26" i="13" s="1"/>
  <c r="K26" i="13"/>
  <c r="AF39" i="12"/>
  <c r="L36" i="13" s="1"/>
  <c r="K36" i="13"/>
  <c r="AF47" i="12"/>
  <c r="L44" i="13" s="1"/>
  <c r="K44" i="13"/>
  <c r="AF10" i="12"/>
  <c r="L7" i="13" s="1"/>
  <c r="K7" i="13"/>
  <c r="AF18" i="12"/>
  <c r="L15" i="13" s="1"/>
  <c r="K15" i="13"/>
  <c r="K4" i="13"/>
  <c r="AF7" i="12"/>
  <c r="L4" i="13" s="1"/>
  <c r="AF9" i="12"/>
  <c r="L6" i="13" s="1"/>
  <c r="K6" i="13"/>
  <c r="AF19" i="12"/>
  <c r="L16" i="13" s="1"/>
  <c r="K16" i="13"/>
  <c r="AF27" i="12"/>
  <c r="L24" i="13" s="1"/>
  <c r="K24" i="13"/>
  <c r="AF33" i="12"/>
  <c r="L30" i="13" s="1"/>
  <c r="K30" i="13"/>
  <c r="AF43" i="12"/>
  <c r="L40" i="13" s="1"/>
  <c r="K40" i="13"/>
  <c r="K9" i="13"/>
  <c r="AF12" i="12"/>
  <c r="L9" i="13" s="1"/>
  <c r="AF14" i="12"/>
  <c r="L11" i="13" s="1"/>
  <c r="K11" i="13"/>
  <c r="K13" i="13"/>
  <c r="AF16" i="12"/>
  <c r="L13" i="13" s="1"/>
  <c r="K17" i="13"/>
  <c r="AF20" i="12"/>
  <c r="L17" i="13" s="1"/>
  <c r="AF22" i="12"/>
  <c r="L19" i="13" s="1"/>
  <c r="K19" i="13"/>
  <c r="K21" i="13"/>
  <c r="AF24" i="12"/>
  <c r="L21" i="13" s="1"/>
  <c r="AF26" i="12"/>
  <c r="L23" i="13" s="1"/>
  <c r="K23" i="13"/>
  <c r="K25" i="13"/>
  <c r="AF28" i="12"/>
  <c r="L25" i="13" s="1"/>
  <c r="AF30" i="12"/>
  <c r="L27" i="13" s="1"/>
  <c r="K27" i="13"/>
  <c r="K29" i="13"/>
  <c r="AF32" i="12"/>
  <c r="L29" i="13" s="1"/>
  <c r="AF34" i="12"/>
  <c r="L31" i="13" s="1"/>
  <c r="K31" i="13"/>
  <c r="K33" i="13"/>
  <c r="AF36" i="12"/>
  <c r="L33" i="13" s="1"/>
  <c r="AF38" i="12"/>
  <c r="L35" i="13" s="1"/>
  <c r="K35" i="13"/>
  <c r="K37" i="13"/>
  <c r="AF40" i="12"/>
  <c r="L37" i="13" s="1"/>
  <c r="AF42" i="12"/>
  <c r="L39" i="13" s="1"/>
  <c r="K39" i="13"/>
  <c r="K41" i="13"/>
  <c r="AF44" i="12"/>
  <c r="L41" i="13" s="1"/>
  <c r="AF46" i="12"/>
  <c r="L43" i="13" s="1"/>
  <c r="K43" i="13"/>
  <c r="AF11" i="12"/>
  <c r="L8" i="13" s="1"/>
  <c r="K8" i="13"/>
  <c r="AF15" i="12"/>
  <c r="L12" i="13" s="1"/>
  <c r="K12" i="13"/>
  <c r="AF21" i="12"/>
  <c r="L18" i="13" s="1"/>
  <c r="K18" i="13"/>
  <c r="AF25" i="12"/>
  <c r="L22" i="13" s="1"/>
  <c r="K22" i="13"/>
  <c r="AF31" i="12"/>
  <c r="L28" i="13" s="1"/>
  <c r="K28" i="13"/>
  <c r="AF35" i="12"/>
  <c r="L32" i="13" s="1"/>
  <c r="K32" i="13"/>
  <c r="AF37" i="12"/>
  <c r="L34" i="13" s="1"/>
  <c r="K34" i="13"/>
  <c r="AF41" i="12"/>
  <c r="L38" i="13" s="1"/>
  <c r="K38" i="13"/>
  <c r="AF45" i="12"/>
  <c r="L42" i="13" s="1"/>
  <c r="K42" i="13"/>
  <c r="K5" i="13"/>
  <c r="C56" i="9"/>
  <c r="B47" i="9"/>
  <c r="B45" i="11" s="1"/>
  <c r="B46" i="9"/>
  <c r="B44" i="11" s="1"/>
  <c r="B45" i="9"/>
  <c r="B43" i="11" s="1"/>
  <c r="B44" i="9"/>
  <c r="B42" i="11" s="1"/>
  <c r="B43" i="9"/>
  <c r="B41" i="11" s="1"/>
  <c r="B42" i="9"/>
  <c r="B40" i="11" s="1"/>
  <c r="B41" i="9"/>
  <c r="B39" i="11" s="1"/>
  <c r="B40" i="9"/>
  <c r="B38" i="11" s="1"/>
  <c r="B39" i="9"/>
  <c r="B37" i="11" s="1"/>
  <c r="B38" i="9"/>
  <c r="B36" i="11" s="1"/>
  <c r="B37" i="9"/>
  <c r="B35" i="11" s="1"/>
  <c r="B36" i="9"/>
  <c r="B34" i="11" s="1"/>
  <c r="B35" i="9"/>
  <c r="B33" i="11" s="1"/>
  <c r="B34" i="9"/>
  <c r="B32" i="11" s="1"/>
  <c r="B33" i="9"/>
  <c r="B31" i="11" s="1"/>
  <c r="B32" i="9"/>
  <c r="B30" i="11" s="1"/>
  <c r="B31" i="9"/>
  <c r="B29" i="11" s="1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52" i="8"/>
  <c r="AP52" i="8"/>
  <c r="AO52" i="8"/>
  <c r="AN52" i="8"/>
  <c r="AM52" i="8"/>
  <c r="AR47" i="8"/>
  <c r="AS47" i="8" s="1"/>
  <c r="G47" i="9" s="1"/>
  <c r="G45" i="11" s="1"/>
  <c r="AL47" i="8"/>
  <c r="AR46" i="8"/>
  <c r="AS46" i="8" s="1"/>
  <c r="G46" i="9" s="1"/>
  <c r="G44" i="11" s="1"/>
  <c r="AL46" i="8"/>
  <c r="AR45" i="8"/>
  <c r="AS45" i="8" s="1"/>
  <c r="G45" i="9" s="1"/>
  <c r="G43" i="11" s="1"/>
  <c r="AL45" i="8"/>
  <c r="AR44" i="8"/>
  <c r="AS44" i="8" s="1"/>
  <c r="G44" i="9" s="1"/>
  <c r="G42" i="11" s="1"/>
  <c r="AL44" i="8"/>
  <c r="AR43" i="8"/>
  <c r="AS43" i="8" s="1"/>
  <c r="G43" i="9" s="1"/>
  <c r="G41" i="11" s="1"/>
  <c r="AL43" i="8"/>
  <c r="AR42" i="8"/>
  <c r="AS42" i="8" s="1"/>
  <c r="G42" i="9" s="1"/>
  <c r="G40" i="11" s="1"/>
  <c r="AL42" i="8"/>
  <c r="AR41" i="8"/>
  <c r="AS41" i="8" s="1"/>
  <c r="G41" i="9" s="1"/>
  <c r="G39" i="11" s="1"/>
  <c r="AL41" i="8"/>
  <c r="AR40" i="8"/>
  <c r="AS40" i="8" s="1"/>
  <c r="G40" i="9" s="1"/>
  <c r="G38" i="11" s="1"/>
  <c r="AL40" i="8"/>
  <c r="AR39" i="8"/>
  <c r="AS39" i="8" s="1"/>
  <c r="G39" i="9" s="1"/>
  <c r="G37" i="11" s="1"/>
  <c r="AL39" i="8"/>
  <c r="AR38" i="8"/>
  <c r="AS38" i="8" s="1"/>
  <c r="G38" i="9" s="1"/>
  <c r="G36" i="11" s="1"/>
  <c r="AL38" i="8"/>
  <c r="AR37" i="8"/>
  <c r="AS37" i="8" s="1"/>
  <c r="G37" i="9" s="1"/>
  <c r="G35" i="11" s="1"/>
  <c r="AL37" i="8"/>
  <c r="AR36" i="8"/>
  <c r="AS36" i="8" s="1"/>
  <c r="G36" i="9" s="1"/>
  <c r="G34" i="11" s="1"/>
  <c r="AL36" i="8"/>
  <c r="AR35" i="8"/>
  <c r="AS35" i="8" s="1"/>
  <c r="G35" i="9" s="1"/>
  <c r="G33" i="11" s="1"/>
  <c r="AL35" i="8"/>
  <c r="AR34" i="8"/>
  <c r="AS34" i="8" s="1"/>
  <c r="G34" i="9" s="1"/>
  <c r="G32" i="11" s="1"/>
  <c r="AL34" i="8"/>
  <c r="AR33" i="8"/>
  <c r="AS33" i="8" s="1"/>
  <c r="G33" i="9" s="1"/>
  <c r="G31" i="11" s="1"/>
  <c r="AL33" i="8"/>
  <c r="AR32" i="8"/>
  <c r="AS32" i="8" s="1"/>
  <c r="G32" i="9" s="1"/>
  <c r="G30" i="11" s="1"/>
  <c r="AL32" i="8"/>
  <c r="AR31" i="8"/>
  <c r="AS31" i="8" s="1"/>
  <c r="G31" i="9" s="1"/>
  <c r="G29" i="11" s="1"/>
  <c r="AL31" i="8"/>
  <c r="AR30" i="8"/>
  <c r="AS30" i="8" s="1"/>
  <c r="G30" i="9" s="1"/>
  <c r="G28" i="11" s="1"/>
  <c r="AL30" i="8"/>
  <c r="AR29" i="8"/>
  <c r="AS29" i="8" s="1"/>
  <c r="G29" i="9" s="1"/>
  <c r="G27" i="11" s="1"/>
  <c r="AL29" i="8"/>
  <c r="AR28" i="8"/>
  <c r="AS28" i="8" s="1"/>
  <c r="G28" i="9" s="1"/>
  <c r="G26" i="11" s="1"/>
  <c r="AL28" i="8"/>
  <c r="AR27" i="8"/>
  <c r="AS27" i="8" s="1"/>
  <c r="G27" i="9" s="1"/>
  <c r="G25" i="11" s="1"/>
  <c r="AL27" i="8"/>
  <c r="AR26" i="8"/>
  <c r="AS26" i="8" s="1"/>
  <c r="G26" i="9" s="1"/>
  <c r="G24" i="11" s="1"/>
  <c r="AL26" i="8"/>
  <c r="AR25" i="8"/>
  <c r="AS25" i="8" s="1"/>
  <c r="G25" i="9" s="1"/>
  <c r="G23" i="11" s="1"/>
  <c r="AL25" i="8"/>
  <c r="AR24" i="8"/>
  <c r="AS24" i="8" s="1"/>
  <c r="G24" i="9" s="1"/>
  <c r="G22" i="11" s="1"/>
  <c r="AL24" i="8"/>
  <c r="AR23" i="8"/>
  <c r="AS23" i="8" s="1"/>
  <c r="G23" i="9" s="1"/>
  <c r="G21" i="11" s="1"/>
  <c r="AL23" i="8"/>
  <c r="AR22" i="8"/>
  <c r="AS22" i="8" s="1"/>
  <c r="G22" i="9" s="1"/>
  <c r="G20" i="11" s="1"/>
  <c r="AL22" i="8"/>
  <c r="AR21" i="8"/>
  <c r="AS21" i="8" s="1"/>
  <c r="G21" i="9" s="1"/>
  <c r="G19" i="11" s="1"/>
  <c r="AL21" i="8"/>
  <c r="AR20" i="8"/>
  <c r="AS20" i="8" s="1"/>
  <c r="G20" i="9" s="1"/>
  <c r="G18" i="11" s="1"/>
  <c r="AL20" i="8"/>
  <c r="AR19" i="8"/>
  <c r="AS19" i="8" s="1"/>
  <c r="G19" i="9" s="1"/>
  <c r="G17" i="11" s="1"/>
  <c r="AL19" i="8"/>
  <c r="AR18" i="8"/>
  <c r="AS18" i="8" s="1"/>
  <c r="G18" i="9" s="1"/>
  <c r="G16" i="11" s="1"/>
  <c r="AL18" i="8"/>
  <c r="AR17" i="8"/>
  <c r="AS17" i="8" s="1"/>
  <c r="G17" i="9" s="1"/>
  <c r="G15" i="11" s="1"/>
  <c r="AL17" i="8"/>
  <c r="AR16" i="8"/>
  <c r="AS16" i="8" s="1"/>
  <c r="G16" i="9" s="1"/>
  <c r="G14" i="11" s="1"/>
  <c r="AL16" i="8"/>
  <c r="AR15" i="8"/>
  <c r="AS15" i="8" s="1"/>
  <c r="G15" i="9" s="1"/>
  <c r="G13" i="11" s="1"/>
  <c r="AL15" i="8"/>
  <c r="AR14" i="8"/>
  <c r="AS14" i="8" s="1"/>
  <c r="G14" i="9" s="1"/>
  <c r="G12" i="11" s="1"/>
  <c r="AL14" i="8"/>
  <c r="AR13" i="8"/>
  <c r="AS13" i="8" s="1"/>
  <c r="G13" i="9" s="1"/>
  <c r="G11" i="11" s="1"/>
  <c r="AL13" i="8"/>
  <c r="AR12" i="8"/>
  <c r="AS12" i="8" s="1"/>
  <c r="G12" i="9" s="1"/>
  <c r="G10" i="11" s="1"/>
  <c r="AL12" i="8"/>
  <c r="AR11" i="8"/>
  <c r="AS11" i="8" s="1"/>
  <c r="G11" i="9" s="1"/>
  <c r="G9" i="11" s="1"/>
  <c r="AL11" i="8"/>
  <c r="AR10" i="8"/>
  <c r="AS10" i="8" s="1"/>
  <c r="G10" i="9" s="1"/>
  <c r="G8" i="11" s="1"/>
  <c r="AL10" i="8"/>
  <c r="AR9" i="8"/>
  <c r="AS9" i="8" s="1"/>
  <c r="G9" i="9" s="1"/>
  <c r="G7" i="11" s="1"/>
  <c r="AL9" i="8"/>
  <c r="AR8" i="8"/>
  <c r="AS8" i="8" s="1"/>
  <c r="G8" i="9" s="1"/>
  <c r="G6" i="11" s="1"/>
  <c r="AL8" i="8"/>
  <c r="AR7" i="8"/>
  <c r="AL7" i="8"/>
  <c r="AS2" i="8"/>
  <c r="AR2" i="8"/>
  <c r="AO2" i="8"/>
  <c r="AL2" i="8"/>
  <c r="AH52" i="8"/>
  <c r="AG52" i="8"/>
  <c r="AF52" i="8"/>
  <c r="AE52" i="8"/>
  <c r="AD52" i="8"/>
  <c r="AI47" i="8"/>
  <c r="AJ47" i="8" s="1"/>
  <c r="F47" i="9" s="1"/>
  <c r="F45" i="11" s="1"/>
  <c r="AI46" i="8"/>
  <c r="AJ46" i="8" s="1"/>
  <c r="F46" i="9" s="1"/>
  <c r="F44" i="11" s="1"/>
  <c r="AI45" i="8"/>
  <c r="AJ45" i="8" s="1"/>
  <c r="F45" i="9" s="1"/>
  <c r="F43" i="11" s="1"/>
  <c r="AI44" i="8"/>
  <c r="AJ44" i="8" s="1"/>
  <c r="F44" i="9" s="1"/>
  <c r="F42" i="11" s="1"/>
  <c r="AI43" i="8"/>
  <c r="AJ43" i="8" s="1"/>
  <c r="F43" i="9" s="1"/>
  <c r="F41" i="11" s="1"/>
  <c r="AI42" i="8"/>
  <c r="AJ42" i="8" s="1"/>
  <c r="F42" i="9" s="1"/>
  <c r="F40" i="11" s="1"/>
  <c r="AI41" i="8"/>
  <c r="AJ41" i="8" s="1"/>
  <c r="F41" i="9" s="1"/>
  <c r="F39" i="11" s="1"/>
  <c r="AI40" i="8"/>
  <c r="AJ40" i="8" s="1"/>
  <c r="F40" i="9" s="1"/>
  <c r="F38" i="11" s="1"/>
  <c r="AI39" i="8"/>
  <c r="AJ39" i="8" s="1"/>
  <c r="F39" i="9" s="1"/>
  <c r="F37" i="11" s="1"/>
  <c r="AI38" i="8"/>
  <c r="AJ38" i="8" s="1"/>
  <c r="F38" i="9" s="1"/>
  <c r="F36" i="11" s="1"/>
  <c r="AI37" i="8"/>
  <c r="AJ37" i="8" s="1"/>
  <c r="F37" i="9" s="1"/>
  <c r="F35" i="11" s="1"/>
  <c r="AI36" i="8"/>
  <c r="AJ36" i="8" s="1"/>
  <c r="F36" i="9" s="1"/>
  <c r="F34" i="11" s="1"/>
  <c r="AI35" i="8"/>
  <c r="AJ35" i="8" s="1"/>
  <c r="F35" i="9" s="1"/>
  <c r="F33" i="11" s="1"/>
  <c r="AI34" i="8"/>
  <c r="AJ34" i="8" s="1"/>
  <c r="F34" i="9" s="1"/>
  <c r="F32" i="11" s="1"/>
  <c r="AI33" i="8"/>
  <c r="AJ33" i="8" s="1"/>
  <c r="F33" i="9" s="1"/>
  <c r="F31" i="11" s="1"/>
  <c r="AI32" i="8"/>
  <c r="AJ32" i="8" s="1"/>
  <c r="F32" i="9" s="1"/>
  <c r="F30" i="11" s="1"/>
  <c r="AI31" i="8"/>
  <c r="AJ31" i="8" s="1"/>
  <c r="F31" i="9" s="1"/>
  <c r="F29" i="11" s="1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52" i="8"/>
  <c r="X52" i="8"/>
  <c r="W52" i="8"/>
  <c r="V52" i="8"/>
  <c r="U52" i="8"/>
  <c r="Z47" i="8"/>
  <c r="AA47" i="8" s="1"/>
  <c r="E47" i="9" s="1"/>
  <c r="E45" i="11" s="1"/>
  <c r="Z46" i="8"/>
  <c r="AA46" i="8" s="1"/>
  <c r="E46" i="9" s="1"/>
  <c r="E44" i="11" s="1"/>
  <c r="Z45" i="8"/>
  <c r="AA45" i="8" s="1"/>
  <c r="E45" i="9" s="1"/>
  <c r="E43" i="11" s="1"/>
  <c r="Z44" i="8"/>
  <c r="AA44" i="8" s="1"/>
  <c r="E44" i="9" s="1"/>
  <c r="E42" i="11" s="1"/>
  <c r="Z43" i="8"/>
  <c r="AA43" i="8" s="1"/>
  <c r="E43" i="9" s="1"/>
  <c r="E41" i="11" s="1"/>
  <c r="Z42" i="8"/>
  <c r="AA42" i="8" s="1"/>
  <c r="E42" i="9" s="1"/>
  <c r="E40" i="11" s="1"/>
  <c r="Z41" i="8"/>
  <c r="AA41" i="8" s="1"/>
  <c r="E41" i="9" s="1"/>
  <c r="E39" i="11" s="1"/>
  <c r="Z40" i="8"/>
  <c r="AA40" i="8" s="1"/>
  <c r="E40" i="9" s="1"/>
  <c r="E38" i="11" s="1"/>
  <c r="Z39" i="8"/>
  <c r="AA39" i="8" s="1"/>
  <c r="E39" i="9" s="1"/>
  <c r="E37" i="11" s="1"/>
  <c r="Z38" i="8"/>
  <c r="AA38" i="8" s="1"/>
  <c r="E38" i="9" s="1"/>
  <c r="E36" i="11" s="1"/>
  <c r="Z37" i="8"/>
  <c r="AA37" i="8" s="1"/>
  <c r="E37" i="9" s="1"/>
  <c r="E35" i="11" s="1"/>
  <c r="Z36" i="8"/>
  <c r="AA36" i="8" s="1"/>
  <c r="E36" i="9" s="1"/>
  <c r="E34" i="11" s="1"/>
  <c r="Z35" i="8"/>
  <c r="AA35" i="8" s="1"/>
  <c r="E35" i="9" s="1"/>
  <c r="E33" i="11" s="1"/>
  <c r="Z34" i="8"/>
  <c r="AA34" i="8" s="1"/>
  <c r="E34" i="9" s="1"/>
  <c r="E32" i="11" s="1"/>
  <c r="Z33" i="8"/>
  <c r="AA33" i="8" s="1"/>
  <c r="E33" i="9" s="1"/>
  <c r="E31" i="11" s="1"/>
  <c r="Z32" i="8"/>
  <c r="AA32" i="8" s="1"/>
  <c r="E32" i="9" s="1"/>
  <c r="E30" i="11" s="1"/>
  <c r="Z31" i="8"/>
  <c r="AA31" i="8" s="1"/>
  <c r="E31" i="9" s="1"/>
  <c r="E29" i="11" s="1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52" i="8"/>
  <c r="O52" i="8"/>
  <c r="N52" i="8"/>
  <c r="M52" i="8"/>
  <c r="L52" i="8"/>
  <c r="Q47" i="8"/>
  <c r="R47" i="8" s="1"/>
  <c r="D47" i="9" s="1"/>
  <c r="D45" i="11" s="1"/>
  <c r="Q46" i="8"/>
  <c r="R46" i="8" s="1"/>
  <c r="D46" i="9" s="1"/>
  <c r="D44" i="11" s="1"/>
  <c r="Q45" i="8"/>
  <c r="R45" i="8" s="1"/>
  <c r="D45" i="9" s="1"/>
  <c r="D43" i="11" s="1"/>
  <c r="Q44" i="8"/>
  <c r="R44" i="8" s="1"/>
  <c r="D44" i="9" s="1"/>
  <c r="D42" i="11" s="1"/>
  <c r="Q43" i="8"/>
  <c r="R43" i="8" s="1"/>
  <c r="D43" i="9" s="1"/>
  <c r="D41" i="11" s="1"/>
  <c r="Q42" i="8"/>
  <c r="R42" i="8" s="1"/>
  <c r="D42" i="9" s="1"/>
  <c r="D40" i="11" s="1"/>
  <c r="Q41" i="8"/>
  <c r="R41" i="8" s="1"/>
  <c r="D41" i="9" s="1"/>
  <c r="D39" i="11" s="1"/>
  <c r="Q40" i="8"/>
  <c r="R40" i="8" s="1"/>
  <c r="D40" i="9" s="1"/>
  <c r="D38" i="11" s="1"/>
  <c r="Q39" i="8"/>
  <c r="R39" i="8" s="1"/>
  <c r="D39" i="9" s="1"/>
  <c r="D37" i="11" s="1"/>
  <c r="Q38" i="8"/>
  <c r="R38" i="8" s="1"/>
  <c r="D38" i="9" s="1"/>
  <c r="D36" i="11" s="1"/>
  <c r="Q37" i="8"/>
  <c r="R37" i="8" s="1"/>
  <c r="D37" i="9" s="1"/>
  <c r="D35" i="11" s="1"/>
  <c r="Q36" i="8"/>
  <c r="R36" i="8" s="1"/>
  <c r="D36" i="9" s="1"/>
  <c r="D34" i="11" s="1"/>
  <c r="Q35" i="8"/>
  <c r="R35" i="8" s="1"/>
  <c r="D35" i="9" s="1"/>
  <c r="D33" i="11" s="1"/>
  <c r="Q34" i="8"/>
  <c r="R34" i="8" s="1"/>
  <c r="D34" i="9" s="1"/>
  <c r="D32" i="11" s="1"/>
  <c r="Q33" i="8"/>
  <c r="R33" i="8" s="1"/>
  <c r="D33" i="9" s="1"/>
  <c r="D31" i="11" s="1"/>
  <c r="Q32" i="8"/>
  <c r="R32" i="8" s="1"/>
  <c r="D32" i="9" s="1"/>
  <c r="D30" i="11" s="1"/>
  <c r="Q31" i="8"/>
  <c r="R31" i="8" s="1"/>
  <c r="D31" i="9" s="1"/>
  <c r="D29" i="11" s="1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3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7" i="8"/>
  <c r="B38" i="8"/>
  <c r="B39" i="8"/>
  <c r="B40" i="8"/>
  <c r="B41" i="8"/>
  <c r="B42" i="8"/>
  <c r="B43" i="8"/>
  <c r="B44" i="8"/>
  <c r="B45" i="8"/>
  <c r="B46" i="8"/>
  <c r="B47" i="8"/>
  <c r="H2" i="8"/>
  <c r="E2" i="8"/>
  <c r="B2" i="8"/>
  <c r="G52" i="8"/>
  <c r="G53" i="8" s="1"/>
  <c r="F52" i="8"/>
  <c r="F53" i="8" s="1"/>
  <c r="E52" i="8"/>
  <c r="E53" i="8" s="1"/>
  <c r="D52" i="8"/>
  <c r="D53" i="8" s="1"/>
  <c r="C52" i="8"/>
  <c r="C53" i="8" s="1"/>
  <c r="H47" i="8"/>
  <c r="I47" i="8" s="1"/>
  <c r="C47" i="9" s="1"/>
  <c r="H46" i="8"/>
  <c r="I46" i="8" s="1"/>
  <c r="C46" i="9" s="1"/>
  <c r="H45" i="8"/>
  <c r="I45" i="8" s="1"/>
  <c r="C45" i="9" s="1"/>
  <c r="H44" i="8"/>
  <c r="I44" i="8" s="1"/>
  <c r="C44" i="9" s="1"/>
  <c r="H43" i="8"/>
  <c r="I43" i="8" s="1"/>
  <c r="C43" i="9" s="1"/>
  <c r="H42" i="8"/>
  <c r="I42" i="8" s="1"/>
  <c r="C42" i="9" s="1"/>
  <c r="H41" i="8"/>
  <c r="I41" i="8" s="1"/>
  <c r="C41" i="9" s="1"/>
  <c r="H40" i="8"/>
  <c r="I40" i="8" s="1"/>
  <c r="C40" i="9" s="1"/>
  <c r="H39" i="8"/>
  <c r="I39" i="8" s="1"/>
  <c r="C39" i="9" s="1"/>
  <c r="H38" i="8"/>
  <c r="I38" i="8" s="1"/>
  <c r="C38" i="9" s="1"/>
  <c r="H37" i="8"/>
  <c r="I37" i="8" s="1"/>
  <c r="C37" i="9" s="1"/>
  <c r="H36" i="8"/>
  <c r="I36" i="8" s="1"/>
  <c r="C36" i="9" s="1"/>
  <c r="H35" i="8"/>
  <c r="I35" i="8" s="1"/>
  <c r="C35" i="9" s="1"/>
  <c r="H34" i="8"/>
  <c r="I34" i="8" s="1"/>
  <c r="C34" i="9" s="1"/>
  <c r="H33" i="8"/>
  <c r="I33" i="8" s="1"/>
  <c r="C33" i="9" s="1"/>
  <c r="H32" i="8"/>
  <c r="I32" i="8" s="1"/>
  <c r="C32" i="9" s="1"/>
  <c r="H31" i="8"/>
  <c r="I31" i="8" s="1"/>
  <c r="C31" i="9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N4" i="13" l="1"/>
  <c r="N5" i="13"/>
  <c r="P5" i="13" s="1"/>
  <c r="N6" i="13"/>
  <c r="P6" i="13" s="1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H32" i="9"/>
  <c r="C30" i="11"/>
  <c r="H34" i="9"/>
  <c r="C32" i="11"/>
  <c r="H36" i="9"/>
  <c r="C34" i="11"/>
  <c r="H38" i="9"/>
  <c r="C36" i="11"/>
  <c r="H40" i="9"/>
  <c r="C38" i="11"/>
  <c r="H42" i="9"/>
  <c r="C40" i="11"/>
  <c r="H44" i="9"/>
  <c r="C42" i="11"/>
  <c r="H46" i="9"/>
  <c r="C44" i="11"/>
  <c r="Z52" i="8"/>
  <c r="Z53" i="8" s="1"/>
  <c r="E53" i="9" s="1"/>
  <c r="AA7" i="8"/>
  <c r="E7" i="9" s="1"/>
  <c r="AR52" i="8"/>
  <c r="AR53" i="8" s="1"/>
  <c r="G53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H31" i="9"/>
  <c r="C29" i="11"/>
  <c r="H33" i="9"/>
  <c r="C31" i="11"/>
  <c r="H35" i="9"/>
  <c r="C33" i="11"/>
  <c r="H37" i="9"/>
  <c r="C35" i="11"/>
  <c r="H39" i="9"/>
  <c r="C37" i="11"/>
  <c r="H41" i="9"/>
  <c r="C39" i="11"/>
  <c r="H43" i="9"/>
  <c r="C41" i="11"/>
  <c r="H45" i="9"/>
  <c r="C43" i="11"/>
  <c r="H47" i="9"/>
  <c r="C45" i="11"/>
  <c r="Q52" i="8"/>
  <c r="Q53" i="8" s="1"/>
  <c r="D53" i="9" s="1"/>
  <c r="R7" i="8"/>
  <c r="D7" i="9" s="1"/>
  <c r="AI52" i="8"/>
  <c r="AI53" i="8" s="1"/>
  <c r="F53" i="9" s="1"/>
  <c r="AJ7" i="8"/>
  <c r="F7" i="9" s="1"/>
  <c r="AM53" i="8"/>
  <c r="AO53" i="8"/>
  <c r="AQ53" i="8"/>
  <c r="AN53" i="8"/>
  <c r="AP53" i="8"/>
  <c r="AD53" i="8"/>
  <c r="AF53" i="8"/>
  <c r="AH53" i="8"/>
  <c r="AE53" i="8"/>
  <c r="AG53" i="8"/>
  <c r="U53" i="8"/>
  <c r="W53" i="8"/>
  <c r="Y53" i="8"/>
  <c r="V53" i="8"/>
  <c r="X53" i="8"/>
  <c r="L53" i="8"/>
  <c r="N53" i="8"/>
  <c r="P53" i="8"/>
  <c r="M53" i="8"/>
  <c r="O53" i="8"/>
  <c r="H52" i="8"/>
  <c r="H53" i="8" s="1"/>
  <c r="C53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G31" i="6"/>
  <c r="P31" i="6" s="1"/>
  <c r="G29" i="10" s="1"/>
  <c r="G32" i="6"/>
  <c r="P32" i="6" s="1"/>
  <c r="G30" i="10" s="1"/>
  <c r="G33" i="6"/>
  <c r="P33" i="6" s="1"/>
  <c r="G31" i="10" s="1"/>
  <c r="G34" i="6"/>
  <c r="P34" i="6" s="1"/>
  <c r="G32" i="10" s="1"/>
  <c r="G35" i="6"/>
  <c r="P35" i="6" s="1"/>
  <c r="G33" i="10" s="1"/>
  <c r="G36" i="6"/>
  <c r="P36" i="6" s="1"/>
  <c r="G34" i="10" s="1"/>
  <c r="G37" i="6"/>
  <c r="P37" i="6" s="1"/>
  <c r="G35" i="10" s="1"/>
  <c r="G38" i="6"/>
  <c r="P38" i="6" s="1"/>
  <c r="G36" i="10" s="1"/>
  <c r="G39" i="6"/>
  <c r="P39" i="6" s="1"/>
  <c r="G37" i="10" s="1"/>
  <c r="G40" i="6"/>
  <c r="P40" i="6" s="1"/>
  <c r="G38" i="10" s="1"/>
  <c r="G41" i="6"/>
  <c r="P41" i="6" s="1"/>
  <c r="G39" i="10" s="1"/>
  <c r="G42" i="6"/>
  <c r="P42" i="6" s="1"/>
  <c r="G40" i="10" s="1"/>
  <c r="G43" i="6"/>
  <c r="P43" i="6" s="1"/>
  <c r="G41" i="10" s="1"/>
  <c r="G44" i="6"/>
  <c r="P44" i="6" s="1"/>
  <c r="G42" i="10" s="1"/>
  <c r="G45" i="6"/>
  <c r="P45" i="6" s="1"/>
  <c r="G43" i="10" s="1"/>
  <c r="G46" i="6"/>
  <c r="P46" i="6" s="1"/>
  <c r="G44" i="10" s="1"/>
  <c r="G47" i="6"/>
  <c r="P47" i="6" s="1"/>
  <c r="G45" i="10" s="1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54" i="4"/>
  <c r="Z54" i="4"/>
  <c r="Y54" i="4"/>
  <c r="X54" i="4"/>
  <c r="W54" i="4"/>
  <c r="R54" i="4"/>
  <c r="Q54" i="4"/>
  <c r="O54" i="4"/>
  <c r="N54" i="4"/>
  <c r="M54" i="4"/>
  <c r="H54" i="4"/>
  <c r="G54" i="4"/>
  <c r="F54" i="4"/>
  <c r="D54" i="4"/>
  <c r="C54" i="4"/>
  <c r="I2" i="4"/>
  <c r="X54" i="1"/>
  <c r="Y54" i="1"/>
  <c r="Z54" i="1"/>
  <c r="AA54" i="1"/>
  <c r="W54" i="1"/>
  <c r="N54" i="1"/>
  <c r="O54" i="1"/>
  <c r="Q54" i="1"/>
  <c r="R54" i="1"/>
  <c r="M54" i="1"/>
  <c r="I2" i="1"/>
  <c r="N55" i="1" s="1"/>
  <c r="N7" i="13" l="1"/>
  <c r="P7" i="13" s="1"/>
  <c r="P4" i="13"/>
  <c r="F5" i="11"/>
  <c r="D5" i="11"/>
  <c r="H45" i="11"/>
  <c r="J47" i="9"/>
  <c r="J45" i="11" s="1"/>
  <c r="I47" i="9"/>
  <c r="I45" i="11" s="1"/>
  <c r="H43" i="11"/>
  <c r="J45" i="9"/>
  <c r="J43" i="11" s="1"/>
  <c r="I45" i="9"/>
  <c r="I43" i="11" s="1"/>
  <c r="H41" i="11"/>
  <c r="J43" i="9"/>
  <c r="J41" i="11" s="1"/>
  <c r="I43" i="9"/>
  <c r="I41" i="11" s="1"/>
  <c r="H39" i="11"/>
  <c r="J41" i="9"/>
  <c r="J39" i="11" s="1"/>
  <c r="I41" i="9"/>
  <c r="I39" i="11" s="1"/>
  <c r="H37" i="11"/>
  <c r="J39" i="9"/>
  <c r="J37" i="11" s="1"/>
  <c r="I39" i="9"/>
  <c r="I37" i="11" s="1"/>
  <c r="H35" i="11"/>
  <c r="J37" i="9"/>
  <c r="J35" i="11" s="1"/>
  <c r="I37" i="9"/>
  <c r="I35" i="11" s="1"/>
  <c r="H33" i="11"/>
  <c r="J35" i="9"/>
  <c r="J33" i="11" s="1"/>
  <c r="I35" i="9"/>
  <c r="I33" i="11" s="1"/>
  <c r="H31" i="11"/>
  <c r="J33" i="9"/>
  <c r="J31" i="11" s="1"/>
  <c r="I33" i="9"/>
  <c r="I31" i="11" s="1"/>
  <c r="H29" i="11"/>
  <c r="J31" i="9"/>
  <c r="J29" i="11" s="1"/>
  <c r="I31" i="9"/>
  <c r="I29" i="11" s="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52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44" i="11"/>
  <c r="J46" i="9"/>
  <c r="J44" i="11" s="1"/>
  <c r="I46" i="9"/>
  <c r="I44" i="11" s="1"/>
  <c r="H42" i="11"/>
  <c r="J44" i="9"/>
  <c r="J42" i="11" s="1"/>
  <c r="I44" i="9"/>
  <c r="I42" i="11" s="1"/>
  <c r="H40" i="11"/>
  <c r="J42" i="9"/>
  <c r="J40" i="11" s="1"/>
  <c r="I42" i="9"/>
  <c r="I40" i="11" s="1"/>
  <c r="H38" i="11"/>
  <c r="J40" i="9"/>
  <c r="J38" i="11" s="1"/>
  <c r="I40" i="9"/>
  <c r="I38" i="11" s="1"/>
  <c r="H36" i="11"/>
  <c r="J38" i="9"/>
  <c r="J36" i="11" s="1"/>
  <c r="I38" i="9"/>
  <c r="I36" i="11" s="1"/>
  <c r="H34" i="11"/>
  <c r="J36" i="9"/>
  <c r="J34" i="11" s="1"/>
  <c r="I36" i="9"/>
  <c r="I34" i="11" s="1"/>
  <c r="H32" i="11"/>
  <c r="J34" i="9"/>
  <c r="J32" i="11" s="1"/>
  <c r="I34" i="9"/>
  <c r="I32" i="11" s="1"/>
  <c r="H30" i="11"/>
  <c r="J32" i="9"/>
  <c r="J30" i="11" s="1"/>
  <c r="I32" i="9"/>
  <c r="I30" i="11" s="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55" i="1"/>
  <c r="O55" i="1"/>
  <c r="Z55" i="1"/>
  <c r="X55" i="1"/>
  <c r="C55" i="4"/>
  <c r="F55" i="4"/>
  <c r="H55" i="4"/>
  <c r="N55" i="4"/>
  <c r="Q55" i="4"/>
  <c r="W55" i="4"/>
  <c r="Y55" i="4"/>
  <c r="AA55" i="4"/>
  <c r="M55" i="1"/>
  <c r="Q55" i="1"/>
  <c r="W55" i="1"/>
  <c r="AA55" i="1"/>
  <c r="Y55" i="1"/>
  <c r="D55" i="4"/>
  <c r="G55" i="4"/>
  <c r="M55" i="4"/>
  <c r="O55" i="4"/>
  <c r="R55" i="4"/>
  <c r="X55" i="4"/>
  <c r="Z55" i="4"/>
  <c r="S49" i="4"/>
  <c r="P49" i="4"/>
  <c r="T49" i="4" s="1"/>
  <c r="I49" i="4"/>
  <c r="E49" i="4"/>
  <c r="J49" i="4" s="1"/>
  <c r="AC49" i="4" s="1"/>
  <c r="B49" i="4"/>
  <c r="V49" i="4" s="1"/>
  <c r="S48" i="4"/>
  <c r="P48" i="4"/>
  <c r="I48" i="4"/>
  <c r="E48" i="4"/>
  <c r="B48" i="4"/>
  <c r="V48" i="4" s="1"/>
  <c r="S47" i="4"/>
  <c r="P47" i="4"/>
  <c r="T47" i="4" s="1"/>
  <c r="I47" i="4"/>
  <c r="E47" i="4"/>
  <c r="J47" i="4" s="1"/>
  <c r="AC47" i="4" s="1"/>
  <c r="B47" i="4"/>
  <c r="V47" i="4" s="1"/>
  <c r="S46" i="4"/>
  <c r="P46" i="4"/>
  <c r="I46" i="4"/>
  <c r="E46" i="4"/>
  <c r="B46" i="4"/>
  <c r="V46" i="4" s="1"/>
  <c r="S45" i="4"/>
  <c r="P45" i="4"/>
  <c r="T45" i="4" s="1"/>
  <c r="I45" i="4"/>
  <c r="E45" i="4"/>
  <c r="J45" i="4" s="1"/>
  <c r="AC45" i="4" s="1"/>
  <c r="B45" i="4"/>
  <c r="V45" i="4" s="1"/>
  <c r="S44" i="4"/>
  <c r="P44" i="4"/>
  <c r="I44" i="4"/>
  <c r="E44" i="4"/>
  <c r="B44" i="4"/>
  <c r="V44" i="4" s="1"/>
  <c r="S43" i="4"/>
  <c r="P43" i="4"/>
  <c r="T43" i="4" s="1"/>
  <c r="I43" i="4"/>
  <c r="E43" i="4"/>
  <c r="J43" i="4" s="1"/>
  <c r="AC43" i="4" s="1"/>
  <c r="B43" i="4"/>
  <c r="V43" i="4" s="1"/>
  <c r="S42" i="4"/>
  <c r="P42" i="4"/>
  <c r="I42" i="4"/>
  <c r="E42" i="4"/>
  <c r="B42" i="4"/>
  <c r="V42" i="4" s="1"/>
  <c r="S41" i="4"/>
  <c r="P41" i="4"/>
  <c r="T41" i="4" s="1"/>
  <c r="I41" i="4"/>
  <c r="E41" i="4"/>
  <c r="J41" i="4" s="1"/>
  <c r="AC41" i="4" s="1"/>
  <c r="B41" i="4"/>
  <c r="V41" i="4" s="1"/>
  <c r="S40" i="4"/>
  <c r="P40" i="4"/>
  <c r="I40" i="4"/>
  <c r="E40" i="4"/>
  <c r="B40" i="4"/>
  <c r="V40" i="4" s="1"/>
  <c r="S39" i="4"/>
  <c r="P39" i="4"/>
  <c r="T39" i="4" s="1"/>
  <c r="I39" i="4"/>
  <c r="E39" i="4"/>
  <c r="J39" i="4" s="1"/>
  <c r="AC39" i="4" s="1"/>
  <c r="B39" i="4"/>
  <c r="V39" i="4" s="1"/>
  <c r="S38" i="4"/>
  <c r="P38" i="4"/>
  <c r="I38" i="4"/>
  <c r="E38" i="4"/>
  <c r="B38" i="4"/>
  <c r="V38" i="4" s="1"/>
  <c r="S37" i="4"/>
  <c r="P37" i="4"/>
  <c r="I37" i="4"/>
  <c r="E37" i="4"/>
  <c r="J37" i="4" s="1"/>
  <c r="B37" i="4"/>
  <c r="V37" i="4" s="1"/>
  <c r="S36" i="4"/>
  <c r="P36" i="4"/>
  <c r="I36" i="4"/>
  <c r="E36" i="4"/>
  <c r="B36" i="4"/>
  <c r="V36" i="4" s="1"/>
  <c r="S35" i="4"/>
  <c r="P35" i="4"/>
  <c r="I35" i="4"/>
  <c r="E35" i="4"/>
  <c r="J35" i="4" s="1"/>
  <c r="B35" i="4"/>
  <c r="V35" i="4" s="1"/>
  <c r="S34" i="4"/>
  <c r="P34" i="4"/>
  <c r="I34" i="4"/>
  <c r="E34" i="4"/>
  <c r="B34" i="4"/>
  <c r="V34" i="4" s="1"/>
  <c r="S33" i="4"/>
  <c r="P33" i="4"/>
  <c r="I33" i="4"/>
  <c r="E33" i="4"/>
  <c r="J33" i="4" s="1"/>
  <c r="B33" i="4"/>
  <c r="V33" i="4" s="1"/>
  <c r="S32" i="4"/>
  <c r="P32" i="4"/>
  <c r="I32" i="4"/>
  <c r="E32" i="4"/>
  <c r="B32" i="4"/>
  <c r="V32" i="4" s="1"/>
  <c r="S31" i="4"/>
  <c r="P31" i="4"/>
  <c r="I31" i="4"/>
  <c r="E31" i="4"/>
  <c r="J31" i="4" s="1"/>
  <c r="B31" i="4"/>
  <c r="V31" i="4" s="1"/>
  <c r="S30" i="4"/>
  <c r="P30" i="4"/>
  <c r="I30" i="4"/>
  <c r="E30" i="4"/>
  <c r="B30" i="4"/>
  <c r="V30" i="4" s="1"/>
  <c r="S29" i="4"/>
  <c r="P29" i="4"/>
  <c r="I29" i="4"/>
  <c r="E29" i="4"/>
  <c r="J29" i="4" s="1"/>
  <c r="B29" i="4"/>
  <c r="V29" i="4" s="1"/>
  <c r="S28" i="4"/>
  <c r="P28" i="4"/>
  <c r="I28" i="4"/>
  <c r="E28" i="4"/>
  <c r="B28" i="4"/>
  <c r="V28" i="4" s="1"/>
  <c r="S27" i="4"/>
  <c r="P27" i="4"/>
  <c r="I27" i="4"/>
  <c r="E27" i="4"/>
  <c r="J27" i="4" s="1"/>
  <c r="B27" i="4"/>
  <c r="V27" i="4" s="1"/>
  <c r="S26" i="4"/>
  <c r="P26" i="4"/>
  <c r="I26" i="4"/>
  <c r="E26" i="4"/>
  <c r="B26" i="4"/>
  <c r="V26" i="4" s="1"/>
  <c r="S25" i="4"/>
  <c r="P25" i="4"/>
  <c r="T25" i="4" s="1"/>
  <c r="I25" i="4"/>
  <c r="E25" i="4"/>
  <c r="J25" i="4" s="1"/>
  <c r="AC25" i="4" s="1"/>
  <c r="B25" i="4"/>
  <c r="V25" i="4" s="1"/>
  <c r="S24" i="4"/>
  <c r="P24" i="4"/>
  <c r="I24" i="4"/>
  <c r="E24" i="4"/>
  <c r="B24" i="4"/>
  <c r="V24" i="4" s="1"/>
  <c r="S23" i="4"/>
  <c r="P23" i="4"/>
  <c r="T23" i="4" s="1"/>
  <c r="I23" i="4"/>
  <c r="E23" i="4"/>
  <c r="J23" i="4" s="1"/>
  <c r="AC23" i="4" s="1"/>
  <c r="B23" i="4"/>
  <c r="V23" i="4" s="1"/>
  <c r="S22" i="4"/>
  <c r="P22" i="4"/>
  <c r="I22" i="4"/>
  <c r="E22" i="4"/>
  <c r="B22" i="4"/>
  <c r="V22" i="4" s="1"/>
  <c r="S21" i="4"/>
  <c r="P21" i="4"/>
  <c r="T21" i="4" s="1"/>
  <c r="I21" i="4"/>
  <c r="E21" i="4"/>
  <c r="J21" i="4" s="1"/>
  <c r="AC21" i="4" s="1"/>
  <c r="B21" i="4"/>
  <c r="V21" i="4" s="1"/>
  <c r="S20" i="4"/>
  <c r="P20" i="4"/>
  <c r="I20" i="4"/>
  <c r="E20" i="4"/>
  <c r="B20" i="4"/>
  <c r="V20" i="4" s="1"/>
  <c r="S19" i="4"/>
  <c r="P19" i="4"/>
  <c r="T19" i="4" s="1"/>
  <c r="I19" i="4"/>
  <c r="E19" i="4"/>
  <c r="J19" i="4" s="1"/>
  <c r="AC19" i="4" s="1"/>
  <c r="B19" i="4"/>
  <c r="V19" i="4" s="1"/>
  <c r="S18" i="4"/>
  <c r="P18" i="4"/>
  <c r="I18" i="4"/>
  <c r="E18" i="4"/>
  <c r="B18" i="4"/>
  <c r="V18" i="4" s="1"/>
  <c r="S17" i="4"/>
  <c r="P17" i="4"/>
  <c r="T17" i="4" s="1"/>
  <c r="I17" i="4"/>
  <c r="E17" i="4"/>
  <c r="J17" i="4" s="1"/>
  <c r="AC17" i="4" s="1"/>
  <c r="B17" i="4"/>
  <c r="V17" i="4" s="1"/>
  <c r="S16" i="4"/>
  <c r="P16" i="4"/>
  <c r="I16" i="4"/>
  <c r="E16" i="4"/>
  <c r="B16" i="4"/>
  <c r="V16" i="4" s="1"/>
  <c r="S15" i="4"/>
  <c r="P15" i="4"/>
  <c r="T15" i="4" s="1"/>
  <c r="I15" i="4"/>
  <c r="E15" i="4"/>
  <c r="J15" i="4" s="1"/>
  <c r="AC15" i="4" s="1"/>
  <c r="B15" i="4"/>
  <c r="V15" i="4" s="1"/>
  <c r="S14" i="4"/>
  <c r="P14" i="4"/>
  <c r="I14" i="4"/>
  <c r="E14" i="4"/>
  <c r="B14" i="4"/>
  <c r="V14" i="4" s="1"/>
  <c r="S13" i="4"/>
  <c r="P13" i="4"/>
  <c r="T13" i="4" s="1"/>
  <c r="I13" i="4"/>
  <c r="E13" i="4"/>
  <c r="J13" i="4" s="1"/>
  <c r="AC13" i="4" s="1"/>
  <c r="B13" i="4"/>
  <c r="V13" i="4" s="1"/>
  <c r="S12" i="4"/>
  <c r="P12" i="4"/>
  <c r="I12" i="4"/>
  <c r="E12" i="4"/>
  <c r="B12" i="4"/>
  <c r="V12" i="4" s="1"/>
  <c r="S11" i="4"/>
  <c r="P11" i="4"/>
  <c r="T11" i="4" s="1"/>
  <c r="I11" i="4"/>
  <c r="E11" i="4"/>
  <c r="J11" i="4" s="1"/>
  <c r="AC11" i="4" s="1"/>
  <c r="B11" i="4"/>
  <c r="V11" i="4" s="1"/>
  <c r="S10" i="4"/>
  <c r="P10" i="4"/>
  <c r="I10" i="4"/>
  <c r="E10" i="4"/>
  <c r="B10" i="4"/>
  <c r="V10" i="4" s="1"/>
  <c r="AB9" i="4"/>
  <c r="AB54" i="4" s="1"/>
  <c r="AB55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S33" i="1"/>
  <c r="F31" i="6" s="1"/>
  <c r="O31" i="6" s="1"/>
  <c r="F29" i="10" s="1"/>
  <c r="S34" i="1"/>
  <c r="F32" i="6" s="1"/>
  <c r="O32" i="6" s="1"/>
  <c r="F30" i="10" s="1"/>
  <c r="S35" i="1"/>
  <c r="F33" i="6" s="1"/>
  <c r="O33" i="6" s="1"/>
  <c r="F31" i="10" s="1"/>
  <c r="S36" i="1"/>
  <c r="F34" i="6" s="1"/>
  <c r="O34" i="6" s="1"/>
  <c r="F32" i="10" s="1"/>
  <c r="S37" i="1"/>
  <c r="F35" i="6" s="1"/>
  <c r="O35" i="6" s="1"/>
  <c r="F33" i="10" s="1"/>
  <c r="S38" i="1"/>
  <c r="F36" i="6" s="1"/>
  <c r="O36" i="6" s="1"/>
  <c r="F34" i="10" s="1"/>
  <c r="S39" i="1"/>
  <c r="F37" i="6" s="1"/>
  <c r="O37" i="6" s="1"/>
  <c r="F35" i="10" s="1"/>
  <c r="S40" i="1"/>
  <c r="F38" i="6" s="1"/>
  <c r="O38" i="6" s="1"/>
  <c r="F36" i="10" s="1"/>
  <c r="S41" i="1"/>
  <c r="F39" i="6" s="1"/>
  <c r="O39" i="6" s="1"/>
  <c r="F37" i="10" s="1"/>
  <c r="S42" i="1"/>
  <c r="F40" i="6" s="1"/>
  <c r="O40" i="6" s="1"/>
  <c r="F38" i="10" s="1"/>
  <c r="S43" i="1"/>
  <c r="F41" i="6" s="1"/>
  <c r="O41" i="6" s="1"/>
  <c r="F39" i="10" s="1"/>
  <c r="S44" i="1"/>
  <c r="F42" i="6" s="1"/>
  <c r="O42" i="6" s="1"/>
  <c r="F40" i="10" s="1"/>
  <c r="S45" i="1"/>
  <c r="F43" i="6" s="1"/>
  <c r="O43" i="6" s="1"/>
  <c r="F41" i="10" s="1"/>
  <c r="S46" i="1"/>
  <c r="F44" i="6" s="1"/>
  <c r="O44" i="6" s="1"/>
  <c r="F42" i="10" s="1"/>
  <c r="S47" i="1"/>
  <c r="F45" i="6" s="1"/>
  <c r="O45" i="6" s="1"/>
  <c r="F43" i="10" s="1"/>
  <c r="S48" i="1"/>
  <c r="F46" i="6" s="1"/>
  <c r="O46" i="6" s="1"/>
  <c r="F44" i="10" s="1"/>
  <c r="S49" i="1"/>
  <c r="F47" i="6" s="1"/>
  <c r="O47" i="6" s="1"/>
  <c r="F45" i="10" s="1"/>
  <c r="P10" i="1"/>
  <c r="P11" i="1"/>
  <c r="E9" i="6" s="1"/>
  <c r="N9" i="6" s="1"/>
  <c r="E7" i="10" s="1"/>
  <c r="P12" i="1"/>
  <c r="E10" i="6" s="1"/>
  <c r="N10" i="6" s="1"/>
  <c r="E8" i="10" s="1"/>
  <c r="P13" i="1"/>
  <c r="E11" i="6" s="1"/>
  <c r="N11" i="6" s="1"/>
  <c r="E9" i="10" s="1"/>
  <c r="P14" i="1"/>
  <c r="E12" i="6" s="1"/>
  <c r="N12" i="6" s="1"/>
  <c r="E10" i="10" s="1"/>
  <c r="P15" i="1"/>
  <c r="E13" i="6" s="1"/>
  <c r="N13" i="6" s="1"/>
  <c r="E11" i="10" s="1"/>
  <c r="P16" i="1"/>
  <c r="E14" i="6" s="1"/>
  <c r="N14" i="6" s="1"/>
  <c r="E12" i="10" s="1"/>
  <c r="P17" i="1"/>
  <c r="E15" i="6" s="1"/>
  <c r="N15" i="6" s="1"/>
  <c r="E13" i="10" s="1"/>
  <c r="P18" i="1"/>
  <c r="E16" i="6" s="1"/>
  <c r="N16" i="6" s="1"/>
  <c r="E14" i="10" s="1"/>
  <c r="P19" i="1"/>
  <c r="E17" i="6" s="1"/>
  <c r="N17" i="6" s="1"/>
  <c r="E15" i="10" s="1"/>
  <c r="P20" i="1"/>
  <c r="E18" i="6" s="1"/>
  <c r="N18" i="6" s="1"/>
  <c r="E16" i="10" s="1"/>
  <c r="P21" i="1"/>
  <c r="E19" i="6" s="1"/>
  <c r="N19" i="6" s="1"/>
  <c r="E17" i="10" s="1"/>
  <c r="P22" i="1"/>
  <c r="E20" i="6" s="1"/>
  <c r="N20" i="6" s="1"/>
  <c r="E18" i="10" s="1"/>
  <c r="P23" i="1"/>
  <c r="E21" i="6" s="1"/>
  <c r="N21" i="6" s="1"/>
  <c r="E19" i="10" s="1"/>
  <c r="P24" i="1"/>
  <c r="E22" i="6" s="1"/>
  <c r="N22" i="6" s="1"/>
  <c r="E20" i="10" s="1"/>
  <c r="P25" i="1"/>
  <c r="E23" i="6" s="1"/>
  <c r="N23" i="6" s="1"/>
  <c r="E21" i="10" s="1"/>
  <c r="P26" i="1"/>
  <c r="E24" i="6" s="1"/>
  <c r="N24" i="6" s="1"/>
  <c r="E22" i="10" s="1"/>
  <c r="P27" i="1"/>
  <c r="E25" i="6" s="1"/>
  <c r="N25" i="6" s="1"/>
  <c r="E23" i="10" s="1"/>
  <c r="P28" i="1"/>
  <c r="E26" i="6" s="1"/>
  <c r="N26" i="6" s="1"/>
  <c r="E24" i="10" s="1"/>
  <c r="P29" i="1"/>
  <c r="E27" i="6" s="1"/>
  <c r="N27" i="6" s="1"/>
  <c r="E25" i="10" s="1"/>
  <c r="P30" i="1"/>
  <c r="E28" i="6" s="1"/>
  <c r="N28" i="6" s="1"/>
  <c r="E26" i="10" s="1"/>
  <c r="P31" i="1"/>
  <c r="E29" i="6" s="1"/>
  <c r="N29" i="6" s="1"/>
  <c r="E27" i="10" s="1"/>
  <c r="P32" i="1"/>
  <c r="E30" i="6" s="1"/>
  <c r="N30" i="6" s="1"/>
  <c r="E28" i="10" s="1"/>
  <c r="P33" i="1"/>
  <c r="E31" i="6" s="1"/>
  <c r="N31" i="6" s="1"/>
  <c r="E29" i="10" s="1"/>
  <c r="P34" i="1"/>
  <c r="E32" i="6" s="1"/>
  <c r="N32" i="6" s="1"/>
  <c r="E30" i="10" s="1"/>
  <c r="P35" i="1"/>
  <c r="E33" i="6" s="1"/>
  <c r="N33" i="6" s="1"/>
  <c r="E31" i="10" s="1"/>
  <c r="P36" i="1"/>
  <c r="E34" i="6" s="1"/>
  <c r="N34" i="6" s="1"/>
  <c r="E32" i="10" s="1"/>
  <c r="P37" i="1"/>
  <c r="E35" i="6" s="1"/>
  <c r="N35" i="6" s="1"/>
  <c r="E33" i="10" s="1"/>
  <c r="P38" i="1"/>
  <c r="E36" i="6" s="1"/>
  <c r="N36" i="6" s="1"/>
  <c r="E34" i="10" s="1"/>
  <c r="P39" i="1"/>
  <c r="E37" i="6" s="1"/>
  <c r="N37" i="6" s="1"/>
  <c r="E35" i="10" s="1"/>
  <c r="P40" i="1"/>
  <c r="E38" i="6" s="1"/>
  <c r="N38" i="6" s="1"/>
  <c r="E36" i="10" s="1"/>
  <c r="P41" i="1"/>
  <c r="E39" i="6" s="1"/>
  <c r="N39" i="6" s="1"/>
  <c r="E37" i="10" s="1"/>
  <c r="P42" i="1"/>
  <c r="E40" i="6" s="1"/>
  <c r="N40" i="6" s="1"/>
  <c r="E38" i="10" s="1"/>
  <c r="P43" i="1"/>
  <c r="E41" i="6" s="1"/>
  <c r="N41" i="6" s="1"/>
  <c r="E39" i="10" s="1"/>
  <c r="P44" i="1"/>
  <c r="E42" i="6" s="1"/>
  <c r="N42" i="6" s="1"/>
  <c r="E40" i="10" s="1"/>
  <c r="P45" i="1"/>
  <c r="E43" i="6" s="1"/>
  <c r="N43" i="6" s="1"/>
  <c r="E41" i="10" s="1"/>
  <c r="P46" i="1"/>
  <c r="E44" i="6" s="1"/>
  <c r="N44" i="6" s="1"/>
  <c r="E42" i="10" s="1"/>
  <c r="P47" i="1"/>
  <c r="E45" i="6" s="1"/>
  <c r="N45" i="6" s="1"/>
  <c r="E43" i="10" s="1"/>
  <c r="P48" i="1"/>
  <c r="E46" i="6" s="1"/>
  <c r="N46" i="6" s="1"/>
  <c r="E44" i="10" s="1"/>
  <c r="P49" i="1"/>
  <c r="E47" i="6" s="1"/>
  <c r="N47" i="6" s="1"/>
  <c r="E45" i="10" s="1"/>
  <c r="S9" i="1"/>
  <c r="F7" i="6" s="1"/>
  <c r="O7" i="6" s="1"/>
  <c r="F5" i="10" s="1"/>
  <c r="P9" i="1"/>
  <c r="E7" i="6" s="1"/>
  <c r="N7" i="6" s="1"/>
  <c r="E5" i="10" s="1"/>
  <c r="H54" i="1"/>
  <c r="H55" i="1" s="1"/>
  <c r="G54" i="1"/>
  <c r="G55" i="1" s="1"/>
  <c r="F54" i="1"/>
  <c r="F55" i="1" s="1"/>
  <c r="D54" i="1"/>
  <c r="D55" i="1" s="1"/>
  <c r="C54" i="1"/>
  <c r="C55" i="1" s="1"/>
  <c r="I10" i="1"/>
  <c r="D8" i="6" s="1"/>
  <c r="M8" i="6" s="1"/>
  <c r="D6" i="10" s="1"/>
  <c r="I11" i="1"/>
  <c r="D9" i="6" s="1"/>
  <c r="M9" i="6" s="1"/>
  <c r="D7" i="10" s="1"/>
  <c r="I12" i="1"/>
  <c r="D10" i="6" s="1"/>
  <c r="M10" i="6" s="1"/>
  <c r="D8" i="10" s="1"/>
  <c r="I13" i="1"/>
  <c r="D11" i="6" s="1"/>
  <c r="M11" i="6" s="1"/>
  <c r="D9" i="10" s="1"/>
  <c r="I14" i="1"/>
  <c r="D12" i="6" s="1"/>
  <c r="M12" i="6" s="1"/>
  <c r="D10" i="10" s="1"/>
  <c r="I15" i="1"/>
  <c r="D13" i="6" s="1"/>
  <c r="M13" i="6" s="1"/>
  <c r="D11" i="10" s="1"/>
  <c r="I16" i="1"/>
  <c r="D14" i="6" s="1"/>
  <c r="M14" i="6" s="1"/>
  <c r="D12" i="10" s="1"/>
  <c r="I17" i="1"/>
  <c r="D15" i="6" s="1"/>
  <c r="M15" i="6" s="1"/>
  <c r="D13" i="10" s="1"/>
  <c r="I18" i="1"/>
  <c r="D16" i="6" s="1"/>
  <c r="M16" i="6" s="1"/>
  <c r="D14" i="10" s="1"/>
  <c r="I19" i="1"/>
  <c r="D17" i="6" s="1"/>
  <c r="M17" i="6" s="1"/>
  <c r="D15" i="10" s="1"/>
  <c r="I20" i="1"/>
  <c r="D18" i="6" s="1"/>
  <c r="M18" i="6" s="1"/>
  <c r="D16" i="10" s="1"/>
  <c r="I21" i="1"/>
  <c r="D19" i="6" s="1"/>
  <c r="M19" i="6" s="1"/>
  <c r="D17" i="10" s="1"/>
  <c r="I22" i="1"/>
  <c r="D20" i="6" s="1"/>
  <c r="M20" i="6" s="1"/>
  <c r="D18" i="10" s="1"/>
  <c r="I23" i="1"/>
  <c r="D21" i="6" s="1"/>
  <c r="M21" i="6" s="1"/>
  <c r="D19" i="10" s="1"/>
  <c r="I24" i="1"/>
  <c r="D22" i="6" s="1"/>
  <c r="M22" i="6" s="1"/>
  <c r="D20" i="10" s="1"/>
  <c r="I25" i="1"/>
  <c r="D23" i="6" s="1"/>
  <c r="M23" i="6" s="1"/>
  <c r="D21" i="10" s="1"/>
  <c r="I26" i="1"/>
  <c r="D24" i="6" s="1"/>
  <c r="M24" i="6" s="1"/>
  <c r="D22" i="10" s="1"/>
  <c r="I27" i="1"/>
  <c r="D25" i="6" s="1"/>
  <c r="M25" i="6" s="1"/>
  <c r="D23" i="10" s="1"/>
  <c r="I28" i="1"/>
  <c r="D26" i="6" s="1"/>
  <c r="M26" i="6" s="1"/>
  <c r="D24" i="10" s="1"/>
  <c r="I29" i="1"/>
  <c r="D27" i="6" s="1"/>
  <c r="M27" i="6" s="1"/>
  <c r="D25" i="10" s="1"/>
  <c r="I30" i="1"/>
  <c r="D28" i="6" s="1"/>
  <c r="M28" i="6" s="1"/>
  <c r="D26" i="10" s="1"/>
  <c r="I31" i="1"/>
  <c r="D29" i="6" s="1"/>
  <c r="M29" i="6" s="1"/>
  <c r="D27" i="10" s="1"/>
  <c r="I32" i="1"/>
  <c r="D30" i="6" s="1"/>
  <c r="M30" i="6" s="1"/>
  <c r="D28" i="10" s="1"/>
  <c r="I33" i="1"/>
  <c r="D31" i="6" s="1"/>
  <c r="M31" i="6" s="1"/>
  <c r="D29" i="10" s="1"/>
  <c r="I34" i="1"/>
  <c r="D32" i="6" s="1"/>
  <c r="M32" i="6" s="1"/>
  <c r="D30" i="10" s="1"/>
  <c r="I35" i="1"/>
  <c r="D33" i="6" s="1"/>
  <c r="M33" i="6" s="1"/>
  <c r="D31" i="10" s="1"/>
  <c r="I36" i="1"/>
  <c r="D34" i="6" s="1"/>
  <c r="M34" i="6" s="1"/>
  <c r="D32" i="10" s="1"/>
  <c r="I37" i="1"/>
  <c r="D35" i="6" s="1"/>
  <c r="M35" i="6" s="1"/>
  <c r="D33" i="10" s="1"/>
  <c r="I38" i="1"/>
  <c r="D36" i="6" s="1"/>
  <c r="M36" i="6" s="1"/>
  <c r="D34" i="10" s="1"/>
  <c r="I39" i="1"/>
  <c r="D37" i="6" s="1"/>
  <c r="M37" i="6" s="1"/>
  <c r="D35" i="10" s="1"/>
  <c r="I40" i="1"/>
  <c r="D38" i="6" s="1"/>
  <c r="M38" i="6" s="1"/>
  <c r="D36" i="10" s="1"/>
  <c r="I41" i="1"/>
  <c r="D39" i="6" s="1"/>
  <c r="M39" i="6" s="1"/>
  <c r="D37" i="10" s="1"/>
  <c r="I42" i="1"/>
  <c r="D40" i="6" s="1"/>
  <c r="M40" i="6" s="1"/>
  <c r="D38" i="10" s="1"/>
  <c r="I43" i="1"/>
  <c r="D41" i="6" s="1"/>
  <c r="M41" i="6" s="1"/>
  <c r="D39" i="10" s="1"/>
  <c r="I44" i="1"/>
  <c r="D42" i="6" s="1"/>
  <c r="M42" i="6" s="1"/>
  <c r="D40" i="10" s="1"/>
  <c r="I45" i="1"/>
  <c r="D43" i="6" s="1"/>
  <c r="M43" i="6" s="1"/>
  <c r="D41" i="10" s="1"/>
  <c r="I46" i="1"/>
  <c r="D44" i="6" s="1"/>
  <c r="M44" i="6" s="1"/>
  <c r="D42" i="10" s="1"/>
  <c r="I47" i="1"/>
  <c r="D45" i="6" s="1"/>
  <c r="M45" i="6" s="1"/>
  <c r="D43" i="10" s="1"/>
  <c r="I48" i="1"/>
  <c r="D46" i="6" s="1"/>
  <c r="M46" i="6" s="1"/>
  <c r="D44" i="10" s="1"/>
  <c r="I49" i="1"/>
  <c r="D47" i="6" s="1"/>
  <c r="M47" i="6" s="1"/>
  <c r="D45" i="10" s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33" i="1"/>
  <c r="C31" i="6" s="1"/>
  <c r="L31" i="6" s="1"/>
  <c r="C29" i="10" s="1"/>
  <c r="E34" i="1"/>
  <c r="C32" i="6" s="1"/>
  <c r="L32" i="6" s="1"/>
  <c r="C30" i="10" s="1"/>
  <c r="E35" i="1"/>
  <c r="C33" i="6" s="1"/>
  <c r="L33" i="6" s="1"/>
  <c r="C31" i="10" s="1"/>
  <c r="E36" i="1"/>
  <c r="C34" i="6" s="1"/>
  <c r="L34" i="6" s="1"/>
  <c r="C32" i="10" s="1"/>
  <c r="E37" i="1"/>
  <c r="C35" i="6" s="1"/>
  <c r="L35" i="6" s="1"/>
  <c r="C33" i="10" s="1"/>
  <c r="E38" i="1"/>
  <c r="C36" i="6" s="1"/>
  <c r="L36" i="6" s="1"/>
  <c r="C34" i="10" s="1"/>
  <c r="E39" i="1"/>
  <c r="C37" i="6" s="1"/>
  <c r="L37" i="6" s="1"/>
  <c r="C35" i="10" s="1"/>
  <c r="E40" i="1"/>
  <c r="C38" i="6" s="1"/>
  <c r="L38" i="6" s="1"/>
  <c r="C36" i="10" s="1"/>
  <c r="E41" i="1"/>
  <c r="C39" i="6" s="1"/>
  <c r="L39" i="6" s="1"/>
  <c r="C37" i="10" s="1"/>
  <c r="E42" i="1"/>
  <c r="C40" i="6" s="1"/>
  <c r="L40" i="6" s="1"/>
  <c r="C38" i="10" s="1"/>
  <c r="E43" i="1"/>
  <c r="C41" i="6" s="1"/>
  <c r="L41" i="6" s="1"/>
  <c r="C39" i="10" s="1"/>
  <c r="E44" i="1"/>
  <c r="C42" i="6" s="1"/>
  <c r="L42" i="6" s="1"/>
  <c r="C40" i="10" s="1"/>
  <c r="E45" i="1"/>
  <c r="C43" i="6" s="1"/>
  <c r="L43" i="6" s="1"/>
  <c r="C41" i="10" s="1"/>
  <c r="E46" i="1"/>
  <c r="C44" i="6" s="1"/>
  <c r="L44" i="6" s="1"/>
  <c r="C42" i="10" s="1"/>
  <c r="E47" i="1"/>
  <c r="C45" i="6" s="1"/>
  <c r="L45" i="6" s="1"/>
  <c r="C43" i="10" s="1"/>
  <c r="E48" i="1"/>
  <c r="C46" i="6" s="1"/>
  <c r="L46" i="6" s="1"/>
  <c r="C44" i="10" s="1"/>
  <c r="E49" i="1"/>
  <c r="C47" i="6" s="1"/>
  <c r="L47" i="6" s="1"/>
  <c r="C45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B33" i="1"/>
  <c r="V33" i="1" s="1"/>
  <c r="B34" i="1"/>
  <c r="L34" i="1" s="1"/>
  <c r="B35" i="1"/>
  <c r="V35" i="1" s="1"/>
  <c r="B36" i="1"/>
  <c r="L36" i="1" s="1"/>
  <c r="B37" i="1"/>
  <c r="V37" i="1" s="1"/>
  <c r="B38" i="1"/>
  <c r="L38" i="1" s="1"/>
  <c r="B39" i="1"/>
  <c r="V39" i="1" s="1"/>
  <c r="B40" i="1"/>
  <c r="L40" i="1" s="1"/>
  <c r="B41" i="1"/>
  <c r="V41" i="1" s="1"/>
  <c r="B42" i="1"/>
  <c r="L42" i="1" s="1"/>
  <c r="B43" i="1"/>
  <c r="V43" i="1" s="1"/>
  <c r="B44" i="1"/>
  <c r="L44" i="1" s="1"/>
  <c r="B45" i="1"/>
  <c r="V45" i="1" s="1"/>
  <c r="B46" i="1"/>
  <c r="L46" i="1" s="1"/>
  <c r="B47" i="1"/>
  <c r="V47" i="1" s="1"/>
  <c r="B48" i="1"/>
  <c r="L48" i="1" s="1"/>
  <c r="B49" i="1"/>
  <c r="V49" i="1" s="1"/>
  <c r="C3" i="1"/>
  <c r="H2" i="1"/>
  <c r="D2" i="1"/>
  <c r="B2" i="1"/>
  <c r="P8" i="13" l="1"/>
  <c r="I54" i="4"/>
  <c r="I55" i="4" s="1"/>
  <c r="S54" i="4"/>
  <c r="S55" i="4" s="1"/>
  <c r="H12" i="6"/>
  <c r="Q12" i="6" s="1"/>
  <c r="H10" i="10" s="1"/>
  <c r="H16" i="6"/>
  <c r="Q16" i="6" s="1"/>
  <c r="H14" i="10" s="1"/>
  <c r="H20" i="6"/>
  <c r="Q20" i="6" s="1"/>
  <c r="H18" i="10" s="1"/>
  <c r="H24" i="6"/>
  <c r="Q24" i="6" s="1"/>
  <c r="H22" i="10" s="1"/>
  <c r="H32" i="6"/>
  <c r="Q32" i="6" s="1"/>
  <c r="H30" i="10" s="1"/>
  <c r="H36" i="6"/>
  <c r="Q36" i="6" s="1"/>
  <c r="H34" i="10" s="1"/>
  <c r="H44" i="6"/>
  <c r="Q44" i="6" s="1"/>
  <c r="H42" i="10" s="1"/>
  <c r="H28" i="6"/>
  <c r="Q28" i="6" s="1"/>
  <c r="H26" i="10" s="1"/>
  <c r="H38" i="6"/>
  <c r="Q38" i="6" s="1"/>
  <c r="H36" i="10" s="1"/>
  <c r="H11" i="6"/>
  <c r="Q11" i="6" s="1"/>
  <c r="H9" i="10" s="1"/>
  <c r="H15" i="6"/>
  <c r="Q15" i="6" s="1"/>
  <c r="H13" i="10" s="1"/>
  <c r="H19" i="6"/>
  <c r="Q19" i="6" s="1"/>
  <c r="H17" i="10" s="1"/>
  <c r="H23" i="6"/>
  <c r="Q23" i="6" s="1"/>
  <c r="H21" i="10" s="1"/>
  <c r="H29" i="6"/>
  <c r="Q29" i="6" s="1"/>
  <c r="H27" i="10" s="1"/>
  <c r="H33" i="6"/>
  <c r="Q33" i="6" s="1"/>
  <c r="H31" i="10" s="1"/>
  <c r="H37" i="6"/>
  <c r="Q37" i="6" s="1"/>
  <c r="H35" i="10" s="1"/>
  <c r="H41" i="6"/>
  <c r="Q41" i="6" s="1"/>
  <c r="H39" i="10" s="1"/>
  <c r="H45" i="6"/>
  <c r="Q45" i="6" s="1"/>
  <c r="H43" i="10" s="1"/>
  <c r="H26" i="6"/>
  <c r="Q26" i="6" s="1"/>
  <c r="H24" i="10" s="1"/>
  <c r="G7" i="6"/>
  <c r="AB54" i="1"/>
  <c r="AB55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T34" i="4"/>
  <c r="T36" i="4"/>
  <c r="J38" i="4"/>
  <c r="T38" i="4"/>
  <c r="J40" i="4"/>
  <c r="T40" i="4"/>
  <c r="J42" i="4"/>
  <c r="T42" i="4"/>
  <c r="J44" i="4"/>
  <c r="T44" i="4"/>
  <c r="J46" i="4"/>
  <c r="T46" i="4"/>
  <c r="J48" i="4"/>
  <c r="T48" i="4"/>
  <c r="H10" i="6"/>
  <c r="Q10" i="6" s="1"/>
  <c r="H8" i="10" s="1"/>
  <c r="H14" i="6"/>
  <c r="Q14" i="6" s="1"/>
  <c r="H12" i="10" s="1"/>
  <c r="H18" i="6"/>
  <c r="Q18" i="6" s="1"/>
  <c r="H16" i="10" s="1"/>
  <c r="H22" i="6"/>
  <c r="Q22" i="6" s="1"/>
  <c r="H20" i="10" s="1"/>
  <c r="H27" i="6"/>
  <c r="Q27" i="6" s="1"/>
  <c r="H25" i="10" s="1"/>
  <c r="H34" i="6"/>
  <c r="Q34" i="6" s="1"/>
  <c r="H32" i="10" s="1"/>
  <c r="H42" i="6"/>
  <c r="Q42" i="6" s="1"/>
  <c r="H40" i="10" s="1"/>
  <c r="H46" i="6"/>
  <c r="Q46" i="6" s="1"/>
  <c r="H44" i="10" s="1"/>
  <c r="H30" i="6"/>
  <c r="Q30" i="6" s="1"/>
  <c r="H28" i="10" s="1"/>
  <c r="H40" i="6"/>
  <c r="Q40" i="6" s="1"/>
  <c r="H38" i="10" s="1"/>
  <c r="H13" i="6"/>
  <c r="Q13" i="6" s="1"/>
  <c r="H11" i="10" s="1"/>
  <c r="H17" i="6"/>
  <c r="Q17" i="6" s="1"/>
  <c r="H15" i="10" s="1"/>
  <c r="H21" i="6"/>
  <c r="Q21" i="6" s="1"/>
  <c r="H19" i="10" s="1"/>
  <c r="H25" i="6"/>
  <c r="Q25" i="6" s="1"/>
  <c r="H23" i="10" s="1"/>
  <c r="H31" i="6"/>
  <c r="Q31" i="6" s="1"/>
  <c r="H29" i="10" s="1"/>
  <c r="H35" i="6"/>
  <c r="Q35" i="6" s="1"/>
  <c r="H33" i="10" s="1"/>
  <c r="H39" i="6"/>
  <c r="Q39" i="6" s="1"/>
  <c r="H37" i="10" s="1"/>
  <c r="H43" i="6"/>
  <c r="Q43" i="6" s="1"/>
  <c r="H41" i="10" s="1"/>
  <c r="H47" i="6"/>
  <c r="Q47" i="6" s="1"/>
  <c r="H45" i="10" s="1"/>
  <c r="H5" i="11"/>
  <c r="I7" i="9"/>
  <c r="H53" i="9"/>
  <c r="J7" i="9"/>
  <c r="J5" i="11" s="1"/>
  <c r="H9" i="6"/>
  <c r="Q9" i="6" s="1"/>
  <c r="H7" i="10" s="1"/>
  <c r="I12" i="6"/>
  <c r="R12" i="6"/>
  <c r="I10" i="10" s="1"/>
  <c r="I16" i="6"/>
  <c r="R16" i="6"/>
  <c r="I14" i="10" s="1"/>
  <c r="I20" i="6"/>
  <c r="R20" i="6"/>
  <c r="I18" i="10" s="1"/>
  <c r="I24" i="6"/>
  <c r="R24" i="6"/>
  <c r="I22" i="10" s="1"/>
  <c r="I32" i="6"/>
  <c r="R32" i="6"/>
  <c r="I30" i="10" s="1"/>
  <c r="I36" i="6"/>
  <c r="R36" i="6"/>
  <c r="I34" i="10" s="1"/>
  <c r="I44" i="6"/>
  <c r="R44" i="6"/>
  <c r="I42" i="10" s="1"/>
  <c r="I28" i="6"/>
  <c r="R28" i="6"/>
  <c r="I26" i="10" s="1"/>
  <c r="I38" i="6"/>
  <c r="R38" i="6"/>
  <c r="I36" i="10" s="1"/>
  <c r="I9" i="6"/>
  <c r="R9" i="6"/>
  <c r="I7" i="10" s="1"/>
  <c r="I13" i="6"/>
  <c r="R13" i="6"/>
  <c r="I11" i="10" s="1"/>
  <c r="I17" i="6"/>
  <c r="R17" i="6"/>
  <c r="I15" i="10" s="1"/>
  <c r="I21" i="6"/>
  <c r="R21" i="6"/>
  <c r="I19" i="10" s="1"/>
  <c r="I25" i="6"/>
  <c r="R25" i="6"/>
  <c r="I23" i="10" s="1"/>
  <c r="I31" i="6"/>
  <c r="R31" i="6"/>
  <c r="I29" i="10" s="1"/>
  <c r="I35" i="6"/>
  <c r="R35" i="6"/>
  <c r="I33" i="10" s="1"/>
  <c r="I39" i="6"/>
  <c r="R39" i="6"/>
  <c r="I37" i="10" s="1"/>
  <c r="I43" i="6"/>
  <c r="R43" i="6"/>
  <c r="I41" i="10" s="1"/>
  <c r="I47" i="6"/>
  <c r="R47" i="6"/>
  <c r="I45" i="10" s="1"/>
  <c r="I26" i="6"/>
  <c r="R26" i="6"/>
  <c r="I24" i="10" s="1"/>
  <c r="D52" i="6"/>
  <c r="D53" i="6" s="1"/>
  <c r="M52" i="6" s="1"/>
  <c r="I10" i="6"/>
  <c r="R10" i="6"/>
  <c r="I8" i="10" s="1"/>
  <c r="I14" i="6"/>
  <c r="R14" i="6"/>
  <c r="I12" i="10" s="1"/>
  <c r="I18" i="6"/>
  <c r="R18" i="6"/>
  <c r="I16" i="10" s="1"/>
  <c r="I22" i="6"/>
  <c r="R22" i="6"/>
  <c r="I20" i="10" s="1"/>
  <c r="I27" i="6"/>
  <c r="R27" i="6"/>
  <c r="I25" i="10" s="1"/>
  <c r="I34" i="6"/>
  <c r="R34" i="6"/>
  <c r="I32" i="10" s="1"/>
  <c r="I42" i="6"/>
  <c r="R42" i="6"/>
  <c r="I40" i="10" s="1"/>
  <c r="I46" i="6"/>
  <c r="R46" i="6"/>
  <c r="I44" i="10" s="1"/>
  <c r="I30" i="6"/>
  <c r="R30" i="6"/>
  <c r="I28" i="10" s="1"/>
  <c r="I40" i="6"/>
  <c r="R40" i="6"/>
  <c r="I38" i="10" s="1"/>
  <c r="I11" i="6"/>
  <c r="R11" i="6"/>
  <c r="I9" i="10" s="1"/>
  <c r="I15" i="6"/>
  <c r="R15" i="6"/>
  <c r="I13" i="10" s="1"/>
  <c r="I19" i="6"/>
  <c r="R19" i="6"/>
  <c r="I17" i="10" s="1"/>
  <c r="I23" i="6"/>
  <c r="R23" i="6"/>
  <c r="I21" i="10" s="1"/>
  <c r="I29" i="6"/>
  <c r="R29" i="6"/>
  <c r="I27" i="10" s="1"/>
  <c r="I33" i="6"/>
  <c r="R33" i="6"/>
  <c r="I31" i="10" s="1"/>
  <c r="I37" i="6"/>
  <c r="R37" i="6"/>
  <c r="I35" i="10" s="1"/>
  <c r="I41" i="6"/>
  <c r="R41" i="6"/>
  <c r="I39" i="10" s="1"/>
  <c r="I45" i="6"/>
  <c r="R45" i="6"/>
  <c r="I43" i="10" s="1"/>
  <c r="L29" i="4"/>
  <c r="T10" i="4"/>
  <c r="P54" i="4"/>
  <c r="P55" i="4" s="1"/>
  <c r="J10" i="4"/>
  <c r="E54" i="4"/>
  <c r="E55" i="4" s="1"/>
  <c r="F8" i="6"/>
  <c r="O8" i="6" s="1"/>
  <c r="F6" i="10" s="1"/>
  <c r="S54" i="1"/>
  <c r="S55" i="1" s="1"/>
  <c r="E8" i="6"/>
  <c r="N8" i="6" s="1"/>
  <c r="E6" i="10" s="1"/>
  <c r="P54" i="1"/>
  <c r="P55" i="1" s="1"/>
  <c r="C52" i="6"/>
  <c r="C53" i="6" s="1"/>
  <c r="L52" i="6" s="1"/>
  <c r="E54" i="1"/>
  <c r="E55" i="1" s="1"/>
  <c r="T9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7" i="4"/>
  <c r="L33" i="4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35" i="4"/>
  <c r="L9" i="4"/>
  <c r="J26" i="4"/>
  <c r="AC26" i="4" s="1"/>
  <c r="L26" i="4"/>
  <c r="T27" i="4"/>
  <c r="AC27" i="4" s="1"/>
  <c r="J28" i="4"/>
  <c r="AC28" i="4" s="1"/>
  <c r="L28" i="4"/>
  <c r="T29" i="4"/>
  <c r="J30" i="4"/>
  <c r="AC30" i="4" s="1"/>
  <c r="L30" i="4"/>
  <c r="T31" i="4"/>
  <c r="AC31" i="4" s="1"/>
  <c r="J32" i="4"/>
  <c r="AC32" i="4" s="1"/>
  <c r="L32" i="4"/>
  <c r="T33" i="4"/>
  <c r="J34" i="4"/>
  <c r="AC34" i="4" s="1"/>
  <c r="L34" i="4"/>
  <c r="T35" i="4"/>
  <c r="AC35" i="4" s="1"/>
  <c r="J36" i="4"/>
  <c r="AC36" i="4" s="1"/>
  <c r="L36" i="4"/>
  <c r="T37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AC33" i="4"/>
  <c r="AC37" i="4"/>
  <c r="L38" i="4"/>
  <c r="L39" i="4"/>
  <c r="L40" i="4"/>
  <c r="L41" i="4"/>
  <c r="L42" i="4"/>
  <c r="L43" i="4"/>
  <c r="L44" i="4"/>
  <c r="L45" i="4"/>
  <c r="L46" i="4"/>
  <c r="L47" i="4"/>
  <c r="L48" i="4"/>
  <c r="L49" i="4"/>
  <c r="J9" i="1"/>
  <c r="I54" i="1"/>
  <c r="I55" i="1" s="1"/>
  <c r="I5" i="11" l="1"/>
  <c r="C58" i="9"/>
  <c r="G58" i="9" s="1"/>
  <c r="C59" i="9"/>
  <c r="G59" i="9" s="1"/>
  <c r="C57" i="9"/>
  <c r="AC48" i="4"/>
  <c r="AC46" i="4"/>
  <c r="AC44" i="4"/>
  <c r="AC42" i="4"/>
  <c r="AC40" i="4"/>
  <c r="AC38" i="4"/>
  <c r="AC24" i="4"/>
  <c r="AC22" i="4"/>
  <c r="AC20" i="4"/>
  <c r="AC18" i="4"/>
  <c r="AC16" i="4"/>
  <c r="AC14" i="4"/>
  <c r="AC12" i="4"/>
  <c r="P7" i="6"/>
  <c r="G5" i="10" s="1"/>
  <c r="G52" i="6"/>
  <c r="G53" i="6" s="1"/>
  <c r="P52" i="6" s="1"/>
  <c r="H7" i="6"/>
  <c r="E52" i="6"/>
  <c r="E53" i="6" s="1"/>
  <c r="N52" i="6" s="1"/>
  <c r="F52" i="6"/>
  <c r="F53" i="6" s="1"/>
  <c r="O52" i="6" s="1"/>
  <c r="H8" i="6"/>
  <c r="Q8" i="6" s="1"/>
  <c r="H6" i="10" s="1"/>
  <c r="T54" i="4"/>
  <c r="T55" i="4" s="1"/>
  <c r="AC10" i="4"/>
  <c r="J54" i="4"/>
  <c r="J55" i="4" s="1"/>
  <c r="T54" i="1"/>
  <c r="T55" i="1" s="1"/>
  <c r="AC10" i="1"/>
  <c r="AC14" i="1"/>
  <c r="AC18" i="1"/>
  <c r="AC22" i="1"/>
  <c r="AC26" i="1"/>
  <c r="AC30" i="1"/>
  <c r="AC34" i="1"/>
  <c r="AC38" i="1"/>
  <c r="AC42" i="1"/>
  <c r="AC46" i="1"/>
  <c r="AC11" i="1"/>
  <c r="AC15" i="1"/>
  <c r="AC19" i="1"/>
  <c r="AC23" i="1"/>
  <c r="AC27" i="1"/>
  <c r="AC31" i="1"/>
  <c r="AC35" i="1"/>
  <c r="AC39" i="1"/>
  <c r="AC43" i="1"/>
  <c r="AC47" i="1"/>
  <c r="AC12" i="1"/>
  <c r="AC16" i="1"/>
  <c r="AC20" i="1"/>
  <c r="AC24" i="1"/>
  <c r="AC28" i="1"/>
  <c r="AC32" i="1"/>
  <c r="AC36" i="1"/>
  <c r="AC40" i="1"/>
  <c r="AC44" i="1"/>
  <c r="AC48" i="1"/>
  <c r="AC13" i="1"/>
  <c r="AC17" i="1"/>
  <c r="AC21" i="1"/>
  <c r="AC25" i="1"/>
  <c r="AC29" i="1"/>
  <c r="AC33" i="1"/>
  <c r="AC37" i="1"/>
  <c r="AC41" i="1"/>
  <c r="AC45" i="1"/>
  <c r="AC49" i="1"/>
  <c r="AC9" i="4"/>
  <c r="AC9" i="1"/>
  <c r="J54" i="1"/>
  <c r="J55" i="1" s="1"/>
  <c r="Q7" i="6" l="1"/>
  <c r="H5" i="10" s="1"/>
  <c r="I7" i="6"/>
  <c r="R7" i="6"/>
  <c r="I5" i="10" s="1"/>
  <c r="G57" i="9"/>
  <c r="C60" i="9"/>
  <c r="G60" i="9" s="1"/>
  <c r="AC54" i="4"/>
  <c r="AC55" i="4" s="1"/>
  <c r="H52" i="6"/>
  <c r="H53" i="6" s="1"/>
  <c r="R8" i="6"/>
  <c r="I6" i="10" s="1"/>
  <c r="I8" i="6"/>
  <c r="AC54" i="1"/>
  <c r="AC55" i="1" s="1"/>
  <c r="L57" i="6" l="1"/>
  <c r="L59" i="6"/>
  <c r="P59" i="6" s="1"/>
  <c r="L58" i="6"/>
  <c r="P58" i="6" s="1"/>
  <c r="P57" i="6" l="1"/>
  <c r="L60" i="6"/>
  <c r="P60" i="6" s="1"/>
  <c r="AJ9" i="12"/>
  <c r="AJ8" i="12"/>
  <c r="AH10" i="12"/>
  <c r="AJ10" i="12" s="1"/>
  <c r="AJ11" i="12" s="1"/>
  <c r="AJ7" i="12"/>
</calcChain>
</file>

<file path=xl/comments1.xml><?xml version="1.0" encoding="utf-8"?>
<comments xmlns="http://schemas.openxmlformats.org/spreadsheetml/2006/main">
  <authors>
    <author>KKD 2011 V.2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ป้อนเฉพาะตัวเลขคะแนนแต่ละด้าน
ช่องใดที่ตั้งค่าประมวลผลเองจะไม่สามารถป้อนข้อมูลได้
มีปัญหาสอบถาม
ครูประดุจเพชร
089-628-0942</t>
        </r>
      </text>
    </comment>
  </commentList>
</comments>
</file>

<file path=xl/comments2.xml><?xml version="1.0" encoding="utf-8"?>
<comments xmlns="http://schemas.openxmlformats.org/spreadsheetml/2006/main">
  <authors>
    <author>KKD 2011 V.2</author>
  </authors>
  <commentList>
    <comment ref="E9" authorId="0">
      <text>
        <r>
          <rPr>
            <b/>
            <sz val="8"/>
            <color indexed="81"/>
            <rFont val="Tahoma"/>
            <family val="2"/>
          </rPr>
          <t>ป้อนได้เฉพาะคะแนนที่จะประเมินแต่ละด้านเท่านั้น
ช่องรวมจะถูกล็อกไว้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KKD 2011 V.2</author>
  </authors>
  <commentList>
    <comment ref="B3" authorId="0">
      <text>
        <r>
          <rPr>
            <b/>
            <sz val="11"/>
            <color indexed="81"/>
            <rFont val="Tahoma"/>
            <family val="2"/>
          </rPr>
          <t>สำหรับพิมพ์รายงานอย่างเดียว
แก้ไขได้เฉพาะชื่อและตำแหน่งผู้ประเมินและผู้อนุมัติเท่านั้นค่ะ</t>
        </r>
      </text>
    </comment>
  </commentList>
</comments>
</file>

<file path=xl/comments4.xml><?xml version="1.0" encoding="utf-8"?>
<comments xmlns="http://schemas.openxmlformats.org/spreadsheetml/2006/main">
  <authors>
    <author>KKD 2011 V.2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สำหรับพิมพ์อย่างเดียว
ไม่ให้แก้ไขอะไรทั้งสิ้น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<sst xmlns="http://schemas.openxmlformats.org/spreadsheetml/2006/main" count="424" uniqueCount="172">
  <si>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</si>
  <si>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</si>
  <si>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</si>
  <si>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</si>
  <si>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</si>
  <si>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</si>
  <si>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</si>
  <si>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</si>
  <si>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</si>
  <si>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</si>
  <si>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</si>
  <si>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</si>
  <si>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</si>
  <si>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</si>
  <si>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</si>
  <si>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</si>
  <si>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</si>
  <si>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</si>
  <si>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</si>
  <si>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</si>
  <si>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</si>
  <si>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1/1</t>
  </si>
  <si>
    <t>ชื่อ-สกุล นักเรียน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</si>
  <si>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</si>
  <si>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</si>
  <si>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</si>
  <si>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</si>
  <si>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</si>
  <si>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</si>
  <si>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</si>
  <si>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</si>
  <si>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</si>
  <si>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</si>
  <si>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</si>
  <si>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</si>
  <si>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</si>
  <si>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</si>
  <si>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</si>
  <si>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</si>
  <si>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</si>
  <si>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</si>
  <si>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</si>
  <si>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</si>
  <si>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</si>
  <si>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</si>
  <si>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</si>
  <si>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</si>
  <si>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</si>
  <si>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</si>
  <si>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</si>
  <si>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</si>
  <si>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</si>
  <si>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</si>
  <si>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</si>
  <si>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</si>
  <si>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</si>
  <si>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</si>
  <si>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</si>
  <si>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</si>
  <si>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</si>
  <si>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</si>
  <si>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</si>
  <si>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</si>
  <si>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</si>
  <si>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</si>
  <si>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</si>
  <si>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ดีเยี่ยม (3)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</si>
  <si>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ดี(2)      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</si>
  <si>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ผ่าน(1)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</si>
  <si>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ไม่ผ่าน            จำนวน</t>
    </r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</si>
  <si>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</si>
  <si>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</si>
  <si>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</si>
  <si>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</si>
  <si>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</si>
  <si>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</si>
  <si>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</si>
  <si>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</si>
  <si>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</si>
  <si>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</si>
  <si>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</si>
  <si>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</si>
  <si>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</si>
  <si>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</si>
  <si>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</si>
  <si>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</si>
  <si>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</si>
  <si>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</si>
  <si>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</si>
  <si>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</si>
  <si>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</si>
  <si>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</si>
  <si>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</si>
  <si>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</si>
  <si>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</si>
  <si>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</si>
  <si>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</si>
  <si>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</si>
  <si>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</si>
  <si>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</si>
  <si>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</si>
  <si>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</si>
  <si>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</si>
  <si>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</si>
  <si>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</si>
  <si>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</si>
  <si>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</si>
  <si>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</si>
  <si>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</si>
  <si>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</si>
  <si>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</si>
  <si>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</si>
  <si>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</si>
  <si>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</si>
  <si>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</si>
  <si>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</si>
  <si>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</si>
  <si>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</si>
  <si>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</si>
  <si>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</si>
  <si>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</si>
  <si>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</si>
  <si>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</si>
  <si>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</si>
  <si>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</si>
  <si>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</si>
  <si>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</si>
  <si>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</si>
  <si>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</si>
  <si>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</si>
  <si>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</si>
  <si>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</si>
  <si>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</si>
  <si>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</si>
  <si>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</si>
  <si>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</si>
  <si>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</si>
  <si>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</si>
  <si>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</si>
  <si>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</si>
  <si>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</si>
  <si>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</si>
  <si>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</si>
  <si>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</si>
  <si>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</si>
  <si>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</si>
  <si>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ภาคภูมิใจในขนบะรรมเนียมประเพณีศิลปวัฒนธรรมไทย และมีคามกตัญญู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</si>
  <si>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</si>
  <si>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</si>
  <si>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</si>
  <si>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</si>
  <si>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</si>
  <si>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</si>
  <si>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</si>
  <si>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</si>
  <si>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</si>
  <si>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</si>
  <si>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</si>
  <si>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</si>
  <si>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</si>
  <si>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</si>
  <si>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</si>
  <si>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</si>
  <si>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</si>
  <si>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</si>
  <si>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</si>
  <si>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</si>
  <si>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</si>
  <si>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</si>
  <si>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</si>
  <si>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(1,2,3)</t>
  </si>
  <si>
    <t>หลังสอบวัดผลกลางภาค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</si>
</sst>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/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30" xfId="0" applyFont="1" applyBorder="1"/>
    <xf numFmtId="0" fontId="1" fillId="0" borderId="31" xfId="0" applyFont="1" applyBorder="1"/>
    <xf numFmtId="0" fontId="4" fillId="0" borderId="30" xfId="0" applyFont="1" applyBorder="1"/>
    <xf numFmtId="0" fontId="1" fillId="0" borderId="32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2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2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1" fillId="3" borderId="0" xfId="1" applyFont="1" applyFill="1"/>
    <xf numFmtId="0" fontId="12" fillId="3" borderId="0" xfId="0" applyFont="1" applyFill="1"/>
    <xf numFmtId="0" fontId="11" fillId="4" borderId="0" xfId="1" applyFont="1" applyFill="1"/>
    <xf numFmtId="0" fontId="12" fillId="4" borderId="0" xfId="0" applyFont="1" applyFill="1"/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1" xfId="0" applyFont="1" applyBorder="1"/>
    <xf numFmtId="0" fontId="1" fillId="0" borderId="49" xfId="0" applyFont="1" applyBorder="1" applyAlignment="1">
      <alignment horizontal="center" vertical="center"/>
    </xf>
    <xf numFmtId="0" fontId="7" fillId="0" borderId="43" xfId="0" applyFont="1" applyBorder="1"/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5" borderId="0" xfId="1" applyFont="1" applyFill="1"/>
    <xf numFmtId="0" fontId="16" fillId="5" borderId="0" xfId="0" applyFont="1" applyFill="1"/>
    <xf numFmtId="0" fontId="10" fillId="3" borderId="0" xfId="1" applyFill="1"/>
    <xf numFmtId="0" fontId="10" fillId="4" borderId="0" xfId="1" applyFill="1"/>
    <xf numFmtId="0" fontId="17" fillId="5" borderId="0" xfId="1" applyFont="1" applyFill="1"/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0" xfId="0" applyProtection="1"/>
    <xf numFmtId="2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32" xfId="0" applyFont="1" applyFill="1" applyBorder="1" applyProtection="1">
      <protection locked="0"/>
    </xf>
    <xf numFmtId="49" fontId="3" fillId="2" borderId="32" xfId="0" applyNumberFormat="1" applyFont="1" applyFill="1" applyBorder="1" applyProtection="1"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Z/Desktop/&#3619;&#3634;&#3618;&#3594;&#3639;&#3656;&#3629;&#3609;&#3633;&#3585;&#3648;&#3619;&#3637;&#3618;&#3609;&#3617;.1-6%20&#3611;&#3637;2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3.5"/>
      <sheetName val="3.6"/>
      <sheetName val="3.7"/>
      <sheetName val="รายชื่อนักเรียนม.451"/>
      <sheetName val="0"/>
      <sheetName val="Sheet15"/>
      <sheetName val="Sheet12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2.8"/>
      <sheetName val="Sheet1"/>
    </sheetNames>
    <sheetDataSet>
      <sheetData sheetId="0">
        <row r="5">
          <cell r="AC5" t="str">
            <v>เด็กชายกิตติธัช  วงศ์เกย</v>
          </cell>
        </row>
        <row r="6">
          <cell r="AC6" t="str">
            <v>เด็กชายกิตติศักดิ์  มณีสวาท</v>
          </cell>
        </row>
        <row r="7">
          <cell r="AC7" t="str">
            <v>เด็กชายฉัตรเกล้า  จุทามณี</v>
          </cell>
        </row>
        <row r="8">
          <cell r="AC8" t="str">
            <v>เด็กชายนนธวัฒน์  น้วยวรรณะ</v>
          </cell>
        </row>
        <row r="9">
          <cell r="AC9" t="str">
            <v>เด็กชายประสิทธิ์  ภูแดนผา</v>
          </cell>
        </row>
        <row r="10">
          <cell r="AC10" t="str">
            <v>เด็กชายพัฒธนพงษ์  บุราไกร</v>
          </cell>
        </row>
        <row r="11">
          <cell r="AC11" t="str">
            <v>เด็กชายวรพล  โสมศรี</v>
          </cell>
        </row>
        <row r="12">
          <cell r="AC12" t="str">
            <v>เด็กชายวีรพล  ทองคำพงศ์</v>
          </cell>
        </row>
        <row r="13">
          <cell r="AC13" t="str">
            <v>เด็กชายศราวุธ  ปัจฉาพร</v>
          </cell>
        </row>
        <row r="14">
          <cell r="AC14" t="str">
            <v>เด็กชายเสกสรร  อัญโย</v>
          </cell>
        </row>
        <row r="15">
          <cell r="AC15" t="str">
            <v>เด็กหญิงกนกรัชต์  สุโกพันธ์</v>
          </cell>
        </row>
        <row r="16">
          <cell r="AC16" t="str">
            <v>เด็กหญิงกมลชนก  ราตรี</v>
          </cell>
        </row>
        <row r="17">
          <cell r="AC17" t="str">
            <v>เด็กหญิงกมลพรรณ  แก้วบุญเรือง</v>
          </cell>
        </row>
        <row r="18">
          <cell r="AC18" t="str">
            <v>เด็กหญิงกรรณิภา  ศรีแก้ว</v>
          </cell>
        </row>
        <row r="19">
          <cell r="AC19" t="str">
            <v>เด็กหญิงกัญญาณัฐ  แก้วบัวสา</v>
          </cell>
        </row>
        <row r="20">
          <cell r="AC20" t="str">
            <v>เด็กหญิงเกศมณี  ดำริห์</v>
          </cell>
        </row>
        <row r="21">
          <cell r="AC21" t="str">
            <v>เด็กหญิงเกษรา  ประทาน</v>
          </cell>
        </row>
        <row r="22">
          <cell r="AC22" t="str">
            <v>เด็กหญิงคติยา  คำเคนบ้ง</v>
          </cell>
        </row>
        <row r="23">
          <cell r="AC23" t="str">
            <v>เด็กหญิงจันทิมา  วงษ์ชมภู</v>
          </cell>
        </row>
        <row r="24">
          <cell r="AC24" t="str">
            <v>เด็กหญิงชลธิชา  ลือโฮ้ง</v>
          </cell>
        </row>
        <row r="25">
          <cell r="AC25" t="str">
            <v>เด็กหญิงชลิตา  โพธิ์ขาว</v>
          </cell>
        </row>
        <row r="26">
          <cell r="AC26" t="str">
            <v>เด็กหญิงณัฐรุจา  ลาคำเสน</v>
          </cell>
        </row>
        <row r="27">
          <cell r="AC27" t="str">
            <v>เด็กหญิงนภัสฐา  หงษ์หาญ</v>
          </cell>
        </row>
        <row r="28">
          <cell r="AC28" t="str">
            <v>เด็กหญิงนิสาชล  ศรีลาภา</v>
          </cell>
        </row>
        <row r="29">
          <cell r="AC29" t="str">
            <v>เด็กหญิงบุณฑริก  เวนะนุช</v>
          </cell>
        </row>
        <row r="30">
          <cell r="AC30" t="str">
            <v>เด็กหญิงบุษกร  บุญเย็น</v>
          </cell>
        </row>
        <row r="31">
          <cell r="AC31" t="str">
            <v>เด็กหญิงปริตา  ตรีถัน</v>
          </cell>
        </row>
        <row r="32">
          <cell r="AC32" t="str">
            <v>เด็กหญิงรัชชนก  คำนนท์</v>
          </cell>
        </row>
        <row r="33">
          <cell r="AC33" t="str">
            <v>เด็กหญิงวชิรญาณ์  คลาดแคล้ว</v>
          </cell>
        </row>
        <row r="34">
          <cell r="AC34" t="str">
            <v>เด็กหญิงวนิดพร  รูปโฉม</v>
          </cell>
        </row>
        <row r="35">
          <cell r="AC35" t="str">
            <v>เด็กหญิงวราภรณ์  วิเศษโวหาร</v>
          </cell>
        </row>
        <row r="36">
          <cell r="AC36" t="str">
            <v>เด็กหญิงวิรากานต์  สุทธิอาคาร</v>
          </cell>
        </row>
        <row r="37">
          <cell r="AC37" t="str">
            <v>เด็กหญิงเวนิกา  กันยาภู</v>
          </cell>
        </row>
        <row r="38">
          <cell r="AC38" t="str">
            <v>เด็กหญิงศรัญญา  จันพวง</v>
          </cell>
        </row>
        <row r="39">
          <cell r="AC39" t="str">
            <v>เด็กหญิงสรัญญา  จันทวี</v>
          </cell>
        </row>
        <row r="40">
          <cell r="AC40" t="str">
            <v>เด็กหญิงสุนันทา  นามวงศ์</v>
          </cell>
        </row>
        <row r="41">
          <cell r="AC41" t="str">
            <v>เด็กหญิงสุภัสสร  เจริญศรี</v>
          </cell>
        </row>
        <row r="42">
          <cell r="AC42" t="str">
            <v>เด็กหญิงสุวรรณิสา  พลนอก</v>
          </cell>
        </row>
        <row r="43">
          <cell r="AC43" t="str">
            <v>เด็กหญิงหทัยรัตน์  สุวรรณกูฎ</v>
          </cell>
        </row>
        <row r="44">
          <cell r="AC44" t="str">
            <v>เด็กหญิงอรทัย  สายดวง</v>
          </cell>
        </row>
        <row r="45">
          <cell r="AC45" t="str">
            <v>เด็กหญิงอาริญา  โลมากาล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tabSelected="1" workbookViewId="0">
      <selection activeCell="H10" sqref="H10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12" customWidth="1"/>
    <col min="4" max="4" width="9" style="1"/>
    <col min="5" max="7" width="0" style="1" hidden="1" customWidth="1"/>
  </cols>
  <sheetData>
    <row r="1" spans="1:15" ht="24" thickBot="1" x14ac:dyDescent="0.55000000000000004">
      <c r="A1" s="56" t="s">
        <v>1</v>
      </c>
      <c r="B1" s="57"/>
      <c r="C1" s="148" t="s">
        <v>19</v>
      </c>
    </row>
    <row r="2" spans="1:15" ht="24" thickBot="1" x14ac:dyDescent="0.55000000000000004">
      <c r="A2" s="56" t="s">
        <v>2</v>
      </c>
      <c r="B2" s="57"/>
      <c r="C2" s="148" t="s">
        <v>20</v>
      </c>
      <c r="J2" s="80" t="s">
        <v>79</v>
      </c>
      <c r="K2" s="80"/>
      <c r="L2" s="80"/>
      <c r="M2" s="80"/>
      <c r="N2" s="81"/>
      <c r="O2" s="78"/>
    </row>
    <row r="3" spans="1:15" ht="24" thickBot="1" x14ac:dyDescent="0.55000000000000004">
      <c r="A3" s="56" t="s">
        <v>3</v>
      </c>
      <c r="B3" s="57"/>
      <c r="C3" s="149" t="s">
        <v>21</v>
      </c>
      <c r="J3" s="80" t="s">
        <v>80</v>
      </c>
      <c r="K3" s="80"/>
      <c r="L3" s="80"/>
      <c r="M3" s="80"/>
      <c r="N3" s="80"/>
      <c r="O3" s="78"/>
    </row>
    <row r="4" spans="1:15" ht="24" thickBot="1" x14ac:dyDescent="0.55000000000000004">
      <c r="A4" s="56" t="s">
        <v>4</v>
      </c>
      <c r="B4" s="57"/>
      <c r="C4" s="150">
        <v>1</v>
      </c>
      <c r="J4" s="80" t="s">
        <v>81</v>
      </c>
      <c r="K4" s="80"/>
      <c r="L4" s="80"/>
      <c r="M4" s="80"/>
      <c r="N4" s="81"/>
      <c r="O4" s="78"/>
    </row>
    <row r="5" spans="1:15" ht="24" thickBot="1" x14ac:dyDescent="0.55000000000000004">
      <c r="A5" s="58" t="s">
        <v>56</v>
      </c>
      <c r="B5" s="151">
        <v>41</v>
      </c>
      <c r="C5" s="59" t="s">
        <v>53</v>
      </c>
      <c r="J5" s="82" t="s">
        <v>114</v>
      </c>
      <c r="K5" s="82"/>
      <c r="L5" s="82"/>
      <c r="M5" s="83"/>
      <c r="N5" s="83"/>
      <c r="O5" s="79"/>
    </row>
    <row r="6" spans="1:15" ht="24" thickBot="1" x14ac:dyDescent="0.55000000000000004">
      <c r="A6" s="60" t="s">
        <v>8</v>
      </c>
      <c r="B6" s="61"/>
      <c r="C6" s="62" t="s">
        <v>22</v>
      </c>
      <c r="J6" s="82" t="s">
        <v>115</v>
      </c>
      <c r="K6" s="82"/>
      <c r="L6" s="82"/>
      <c r="M6" s="82"/>
      <c r="N6" s="82"/>
      <c r="O6" s="79"/>
    </row>
    <row r="7" spans="1:15" x14ac:dyDescent="0.5">
      <c r="A7" s="155">
        <v>1</v>
      </c>
      <c r="C7" s="152" t="str">
        <f>'[1]1.1'!AC5</f>
        <v>เด็กชายกิตติธัช  วงศ์เกย</v>
      </c>
      <c r="J7" s="134" t="s">
        <v>165</v>
      </c>
      <c r="K7" s="134"/>
      <c r="L7" s="134"/>
      <c r="M7" s="134"/>
      <c r="N7" s="135"/>
      <c r="O7" s="135"/>
    </row>
    <row r="8" spans="1:15" x14ac:dyDescent="0.5">
      <c r="A8" s="155">
        <v>2</v>
      </c>
      <c r="C8" s="153" t="str">
        <f>'[1]1.1'!AC6</f>
        <v>เด็กชายกิตติศักดิ์  มณีสวาท</v>
      </c>
    </row>
    <row r="9" spans="1:15" x14ac:dyDescent="0.5">
      <c r="A9" s="155">
        <v>3</v>
      </c>
      <c r="C9" s="153" t="str">
        <f>'[1]1.1'!AC7</f>
        <v>เด็กชายฉัตรเกล้า  จุทามณี</v>
      </c>
      <c r="J9" s="136" t="s">
        <v>166</v>
      </c>
      <c r="K9" s="136"/>
      <c r="L9" s="136"/>
      <c r="M9" s="136"/>
      <c r="N9" s="136"/>
      <c r="O9" s="136"/>
    </row>
    <row r="10" spans="1:15" x14ac:dyDescent="0.5">
      <c r="A10" s="155">
        <v>4</v>
      </c>
      <c r="C10" s="153" t="str">
        <f>'[1]1.1'!AC8</f>
        <v>เด็กชายนนธวัฒน์  น้วยวรรณะ</v>
      </c>
      <c r="J10" s="137" t="s">
        <v>167</v>
      </c>
      <c r="K10" s="137"/>
      <c r="L10" s="137"/>
      <c r="M10" s="137"/>
      <c r="N10" s="137"/>
      <c r="O10" s="137"/>
    </row>
    <row r="11" spans="1:15" x14ac:dyDescent="0.5">
      <c r="A11" s="155">
        <v>5</v>
      </c>
      <c r="C11" s="153" t="str">
        <f>'[1]1.1'!AC9</f>
        <v>เด็กชายประสิทธิ์  ภูแดนผา</v>
      </c>
      <c r="J11" s="138" t="s">
        <v>168</v>
      </c>
      <c r="K11" s="138"/>
      <c r="L11" s="138"/>
      <c r="M11" s="138"/>
      <c r="N11" s="138"/>
      <c r="O11" s="138"/>
    </row>
    <row r="12" spans="1:15" x14ac:dyDescent="0.5">
      <c r="A12" s="155">
        <v>6</v>
      </c>
      <c r="C12" s="153" t="str">
        <f>'[1]1.1'!AC10</f>
        <v>เด็กชายพัฒธนพงษ์  บุราไกร</v>
      </c>
    </row>
    <row r="13" spans="1:15" x14ac:dyDescent="0.5">
      <c r="A13" s="155">
        <v>7</v>
      </c>
      <c r="C13" s="153" t="str">
        <f>'[1]1.1'!AC11</f>
        <v>เด็กชายวรพล  โสมศรี</v>
      </c>
    </row>
    <row r="14" spans="1:15" ht="26.25" x14ac:dyDescent="0.55000000000000004">
      <c r="A14" s="155">
        <v>8</v>
      </c>
      <c r="C14" s="153" t="str">
        <f>'[1]1.1'!AC12</f>
        <v>เด็กชายวีรพล  ทองคำพงศ์</v>
      </c>
      <c r="D14" s="53" t="s">
        <v>59</v>
      </c>
      <c r="E14" s="2"/>
    </row>
    <row r="15" spans="1:15" x14ac:dyDescent="0.5">
      <c r="A15" s="155">
        <v>9</v>
      </c>
      <c r="C15" s="153" t="str">
        <f>'[1]1.1'!AC13</f>
        <v>เด็กชายศราวุธ  ปัจฉาพร</v>
      </c>
      <c r="D15" s="2" t="s">
        <v>58</v>
      </c>
      <c r="E15" s="2"/>
    </row>
    <row r="16" spans="1:15" x14ac:dyDescent="0.5">
      <c r="A16" s="155">
        <v>10</v>
      </c>
      <c r="C16" s="153" t="str">
        <f>'[1]1.1'!AC14</f>
        <v>เด็กชายเสกสรร  อัญโย</v>
      </c>
      <c r="D16" s="2" t="s">
        <v>123</v>
      </c>
      <c r="E16" s="2"/>
    </row>
    <row r="17" spans="1:5" x14ac:dyDescent="0.5">
      <c r="A17" s="155">
        <v>11</v>
      </c>
      <c r="C17" s="153" t="str">
        <f>'[1]1.1'!AC15</f>
        <v>เด็กหญิงกนกรัชต์  สุโกพันธ์</v>
      </c>
      <c r="D17" s="2" t="s">
        <v>57</v>
      </c>
      <c r="E17" s="2"/>
    </row>
    <row r="18" spans="1:5" x14ac:dyDescent="0.5">
      <c r="A18" s="155">
        <v>12</v>
      </c>
      <c r="C18" s="153" t="str">
        <f>'[1]1.1'!AC16</f>
        <v>เด็กหญิงกมลชนก  ราตรี</v>
      </c>
      <c r="D18" s="2" t="s">
        <v>60</v>
      </c>
    </row>
    <row r="19" spans="1:5" x14ac:dyDescent="0.5">
      <c r="A19" s="155">
        <v>13</v>
      </c>
      <c r="C19" s="153" t="str">
        <f>'[1]1.1'!AC17</f>
        <v>เด็กหญิงกมลพรรณ  แก้วบุญเรือง</v>
      </c>
    </row>
    <row r="20" spans="1:5" x14ac:dyDescent="0.5">
      <c r="A20" s="155">
        <v>14</v>
      </c>
      <c r="C20" s="153" t="str">
        <f>'[1]1.1'!AC18</f>
        <v>เด็กหญิงกรรณิภา  ศรีแก้ว</v>
      </c>
    </row>
    <row r="21" spans="1:5" x14ac:dyDescent="0.5">
      <c r="A21" s="155">
        <v>15</v>
      </c>
      <c r="C21" s="153" t="str">
        <f>'[1]1.1'!AC19</f>
        <v>เด็กหญิงกัญญาณัฐ  แก้วบัวสา</v>
      </c>
    </row>
    <row r="22" spans="1:5" x14ac:dyDescent="0.5">
      <c r="A22" s="155">
        <v>16</v>
      </c>
      <c r="C22" s="153" t="str">
        <f>'[1]1.1'!AC20</f>
        <v>เด็กหญิงเกศมณี  ดำริห์</v>
      </c>
    </row>
    <row r="23" spans="1:5" x14ac:dyDescent="0.5">
      <c r="A23" s="155">
        <v>17</v>
      </c>
      <c r="C23" s="153" t="str">
        <f>'[1]1.1'!AC21</f>
        <v>เด็กหญิงเกษรา  ประทาน</v>
      </c>
    </row>
    <row r="24" spans="1:5" x14ac:dyDescent="0.5">
      <c r="A24" s="155">
        <v>18</v>
      </c>
      <c r="C24" s="153" t="str">
        <f>'[1]1.1'!AC22</f>
        <v>เด็กหญิงคติยา  คำเคนบ้ง</v>
      </c>
    </row>
    <row r="25" spans="1:5" x14ac:dyDescent="0.5">
      <c r="A25" s="155">
        <v>19</v>
      </c>
      <c r="C25" s="153" t="str">
        <f>'[1]1.1'!AC23</f>
        <v>เด็กหญิงจันทิมา  วงษ์ชมภู</v>
      </c>
    </row>
    <row r="26" spans="1:5" x14ac:dyDescent="0.5">
      <c r="A26" s="155">
        <v>20</v>
      </c>
      <c r="C26" s="153" t="str">
        <f>'[1]1.1'!AC24</f>
        <v>เด็กหญิงชลธิชา  ลือโฮ้ง</v>
      </c>
    </row>
    <row r="27" spans="1:5" x14ac:dyDescent="0.5">
      <c r="A27" s="155">
        <v>21</v>
      </c>
      <c r="C27" s="153" t="str">
        <f>'[1]1.1'!AC25</f>
        <v>เด็กหญิงชลิตา  โพธิ์ขาว</v>
      </c>
    </row>
    <row r="28" spans="1:5" x14ac:dyDescent="0.5">
      <c r="A28" s="155">
        <v>22</v>
      </c>
      <c r="C28" s="153" t="str">
        <f>'[1]1.1'!AC26</f>
        <v>เด็กหญิงณัฐรุจา  ลาคำเสน</v>
      </c>
    </row>
    <row r="29" spans="1:5" x14ac:dyDescent="0.5">
      <c r="A29" s="155">
        <v>23</v>
      </c>
      <c r="C29" s="153" t="str">
        <f>'[1]1.1'!AC27</f>
        <v>เด็กหญิงนภัสฐา  หงษ์หาญ</v>
      </c>
    </row>
    <row r="30" spans="1:5" x14ac:dyDescent="0.5">
      <c r="A30" s="155">
        <v>24</v>
      </c>
      <c r="C30" s="153" t="str">
        <f>'[1]1.1'!AC28</f>
        <v>เด็กหญิงนิสาชล  ศรีลาภา</v>
      </c>
    </row>
    <row r="31" spans="1:5" x14ac:dyDescent="0.5">
      <c r="A31" s="155">
        <v>25</v>
      </c>
      <c r="C31" s="153" t="str">
        <f>'[1]1.1'!AC29</f>
        <v>เด็กหญิงบุณฑริก  เวนะนุช</v>
      </c>
    </row>
    <row r="32" spans="1:5" x14ac:dyDescent="0.5">
      <c r="A32" s="155">
        <v>26</v>
      </c>
      <c r="C32" s="153" t="str">
        <f>'[1]1.1'!AC30</f>
        <v>เด็กหญิงบุษกร  บุญเย็น</v>
      </c>
    </row>
    <row r="33" spans="1:3" x14ac:dyDescent="0.5">
      <c r="A33" s="155">
        <v>27</v>
      </c>
      <c r="C33" s="153" t="str">
        <f>'[1]1.1'!AC31</f>
        <v>เด็กหญิงปริตา  ตรีถัน</v>
      </c>
    </row>
    <row r="34" spans="1:3" x14ac:dyDescent="0.5">
      <c r="A34" s="155">
        <v>28</v>
      </c>
      <c r="C34" s="153" t="str">
        <f>'[1]1.1'!AC32</f>
        <v>เด็กหญิงรัชชนก  คำนนท์</v>
      </c>
    </row>
    <row r="35" spans="1:3" x14ac:dyDescent="0.5">
      <c r="A35" s="155">
        <v>29</v>
      </c>
      <c r="C35" s="153" t="str">
        <f>'[1]1.1'!AC33</f>
        <v>เด็กหญิงวชิรญาณ์  คลาดแคล้ว</v>
      </c>
    </row>
    <row r="36" spans="1:3" x14ac:dyDescent="0.5">
      <c r="A36" s="155">
        <v>30</v>
      </c>
      <c r="C36" s="153" t="str">
        <f>'[1]1.1'!AC34</f>
        <v>เด็กหญิงวนิดพร  รูปโฉม</v>
      </c>
    </row>
    <row r="37" spans="1:3" x14ac:dyDescent="0.5">
      <c r="A37" s="155">
        <v>31</v>
      </c>
      <c r="C37" s="153" t="str">
        <f>'[1]1.1'!AC35</f>
        <v>เด็กหญิงวราภรณ์  วิเศษโวหาร</v>
      </c>
    </row>
    <row r="38" spans="1:3" x14ac:dyDescent="0.5">
      <c r="A38" s="155">
        <v>32</v>
      </c>
      <c r="C38" s="153" t="str">
        <f>'[1]1.1'!AC36</f>
        <v>เด็กหญิงวิรากานต์  สุทธิอาคาร</v>
      </c>
    </row>
    <row r="39" spans="1:3" x14ac:dyDescent="0.5">
      <c r="A39" s="155">
        <v>33</v>
      </c>
      <c r="C39" s="153" t="str">
        <f>'[1]1.1'!AC37</f>
        <v>เด็กหญิงเวนิกา  กันยาภู</v>
      </c>
    </row>
    <row r="40" spans="1:3" x14ac:dyDescent="0.5">
      <c r="A40" s="155">
        <v>34</v>
      </c>
      <c r="C40" s="153" t="str">
        <f>'[1]1.1'!AC38</f>
        <v>เด็กหญิงศรัญญา  จันพวง</v>
      </c>
    </row>
    <row r="41" spans="1:3" x14ac:dyDescent="0.5">
      <c r="A41" s="155">
        <v>35</v>
      </c>
      <c r="C41" s="153" t="str">
        <f>'[1]1.1'!AC39</f>
        <v>เด็กหญิงสรัญญา  จันทวี</v>
      </c>
    </row>
    <row r="42" spans="1:3" x14ac:dyDescent="0.5">
      <c r="A42" s="155">
        <v>36</v>
      </c>
      <c r="C42" s="153" t="str">
        <f>'[1]1.1'!AC40</f>
        <v>เด็กหญิงสุนันทา  นามวงศ์</v>
      </c>
    </row>
    <row r="43" spans="1:3" x14ac:dyDescent="0.5">
      <c r="A43" s="155">
        <v>37</v>
      </c>
      <c r="C43" s="153" t="str">
        <f>'[1]1.1'!AC41</f>
        <v>เด็กหญิงสุภัสสร  เจริญศรี</v>
      </c>
    </row>
    <row r="44" spans="1:3" x14ac:dyDescent="0.5">
      <c r="A44" s="155">
        <v>38</v>
      </c>
      <c r="C44" s="153" t="str">
        <f>'[1]1.1'!AC42</f>
        <v>เด็กหญิงสุวรรณิสา  พลนอก</v>
      </c>
    </row>
    <row r="45" spans="1:3" x14ac:dyDescent="0.5">
      <c r="A45" s="155">
        <v>39</v>
      </c>
      <c r="C45" s="153" t="str">
        <f>'[1]1.1'!AC43</f>
        <v>เด็กหญิงหทัยรัตน์  สุวรรณกูฎ</v>
      </c>
    </row>
    <row r="46" spans="1:3" x14ac:dyDescent="0.5">
      <c r="A46" s="155">
        <v>40</v>
      </c>
      <c r="C46" s="153" t="str">
        <f>'[1]1.1'!AC44</f>
        <v>เด็กหญิงอรทัย  สายดวง</v>
      </c>
    </row>
    <row r="47" spans="1:3" x14ac:dyDescent="0.5">
      <c r="A47" s="155">
        <v>41</v>
      </c>
      <c r="C47" s="153" t="str">
        <f>'[1]1.1'!AC45</f>
        <v>เด็กหญิงอาริญา  โลมากาล</v>
      </c>
    </row>
    <row r="48" spans="1:3" x14ac:dyDescent="0.5">
      <c r="A48" s="155">
        <v>42</v>
      </c>
      <c r="C48" s="153"/>
    </row>
    <row r="49" spans="1:3" x14ac:dyDescent="0.5">
      <c r="A49" s="155">
        <v>43</v>
      </c>
      <c r="C49" s="153"/>
    </row>
    <row r="50" spans="1:3" x14ac:dyDescent="0.5">
      <c r="A50" s="155">
        <v>44</v>
      </c>
      <c r="C50" s="153"/>
    </row>
    <row r="51" spans="1:3" ht="24" thickBot="1" x14ac:dyDescent="0.55000000000000004">
      <c r="A51" s="155">
        <v>45</v>
      </c>
      <c r="C51" s="154"/>
    </row>
    <row r="52" spans="1:3" x14ac:dyDescent="0.5">
      <c r="C52" s="13"/>
    </row>
    <row r="53" spans="1:3" x14ac:dyDescent="0.5">
      <c r="C53" s="13"/>
    </row>
    <row r="54" spans="1:3" x14ac:dyDescent="0.5">
      <c r="C54" s="13"/>
    </row>
    <row r="55" spans="1:3" x14ac:dyDescent="0.5">
      <c r="C55" s="13"/>
    </row>
    <row r="56" spans="1:3" x14ac:dyDescent="0.5">
      <c r="C56" s="13"/>
    </row>
    <row r="57" spans="1:3" x14ac:dyDescent="0.5">
      <c r="C57" s="13"/>
    </row>
    <row r="58" spans="1:3" x14ac:dyDescent="0.5">
      <c r="C58" s="13"/>
    </row>
    <row r="59" spans="1:3" x14ac:dyDescent="0.5">
      <c r="C59" s="13"/>
    </row>
    <row r="60" spans="1:3" x14ac:dyDescent="0.5">
      <c r="C60" s="13"/>
    </row>
    <row r="61" spans="1:3" x14ac:dyDescent="0.5">
      <c r="C61" s="13"/>
    </row>
    <row r="62" spans="1:3" x14ac:dyDescent="0.5">
      <c r="C62" s="13"/>
    </row>
    <row r="63" spans="1:3" x14ac:dyDescent="0.5">
      <c r="C63" s="13"/>
    </row>
    <row r="64" spans="1:3" x14ac:dyDescent="0.5">
      <c r="C64" s="13"/>
    </row>
    <row r="65" spans="3:3" x14ac:dyDescent="0.5">
      <c r="C65" s="13"/>
    </row>
    <row r="66" spans="3:3" x14ac:dyDescent="0.5">
      <c r="C66" s="13"/>
    </row>
    <row r="67" spans="3:3" x14ac:dyDescent="0.5">
      <c r="C67" s="13"/>
    </row>
    <row r="68" spans="3:3" x14ac:dyDescent="0.5">
      <c r="C68" s="13"/>
    </row>
    <row r="69" spans="3:3" x14ac:dyDescent="0.5">
      <c r="C69" s="13"/>
    </row>
    <row r="70" spans="3:3" x14ac:dyDescent="0.5">
      <c r="C70" s="13"/>
    </row>
    <row r="71" spans="3:3" x14ac:dyDescent="0.5">
      <c r="C71" s="13"/>
    </row>
    <row r="72" spans="3:3" x14ac:dyDescent="0.5">
      <c r="C72" s="13"/>
    </row>
    <row r="73" spans="3:3" x14ac:dyDescent="0.5">
      <c r="C73" s="13"/>
    </row>
    <row r="74" spans="3:3" x14ac:dyDescent="0.5">
      <c r="C74" s="13"/>
    </row>
    <row r="75" spans="3:3" x14ac:dyDescent="0.5">
      <c r="C75" s="13"/>
    </row>
    <row r="76" spans="3:3" x14ac:dyDescent="0.5">
      <c r="C76" s="13"/>
    </row>
    <row r="77" spans="3:3" x14ac:dyDescent="0.5">
      <c r="C77" s="13"/>
    </row>
    <row r="78" spans="3:3" x14ac:dyDescent="0.5">
      <c r="C78" s="13"/>
    </row>
    <row r="79" spans="3:3" x14ac:dyDescent="0.5">
      <c r="C79" s="13"/>
    </row>
    <row r="80" spans="3:3" x14ac:dyDescent="0.5">
      <c r="C80" s="13"/>
    </row>
    <row r="81" spans="3:3" x14ac:dyDescent="0.5">
      <c r="C81" s="13"/>
    </row>
    <row r="82" spans="3:3" x14ac:dyDescent="0.5">
      <c r="C82" s="13"/>
    </row>
    <row r="83" spans="3:3" x14ac:dyDescent="0.5">
      <c r="C83" s="13"/>
    </row>
    <row r="84" spans="3:3" x14ac:dyDescent="0.5">
      <c r="C84" s="13"/>
    </row>
    <row r="85" spans="3:3" x14ac:dyDescent="0.5">
      <c r="C85" s="13"/>
    </row>
    <row r="86" spans="3:3" x14ac:dyDescent="0.5">
      <c r="C86" s="13"/>
    </row>
    <row r="87" spans="3:3" x14ac:dyDescent="0.5">
      <c r="C87" s="13"/>
    </row>
    <row r="88" spans="3:3" x14ac:dyDescent="0.5">
      <c r="C88" s="13"/>
    </row>
    <row r="89" spans="3:3" x14ac:dyDescent="0.5">
      <c r="C89" s="13"/>
    </row>
    <row r="90" spans="3:3" x14ac:dyDescent="0.5">
      <c r="C90" s="13"/>
    </row>
    <row r="91" spans="3:3" x14ac:dyDescent="0.5">
      <c r="C91" s="13"/>
    </row>
    <row r="92" spans="3:3" x14ac:dyDescent="0.5">
      <c r="C92" s="13"/>
    </row>
    <row r="93" spans="3:3" x14ac:dyDescent="0.5">
      <c r="C93" s="13"/>
    </row>
    <row r="94" spans="3:3" x14ac:dyDescent="0.5">
      <c r="C94" s="13"/>
    </row>
    <row r="95" spans="3:3" x14ac:dyDescent="0.5">
      <c r="C95" s="13"/>
    </row>
    <row r="96" spans="3:3" x14ac:dyDescent="0.5">
      <c r="C96" s="13"/>
    </row>
    <row r="97" spans="3:3" x14ac:dyDescent="0.5">
      <c r="C97" s="13"/>
    </row>
    <row r="98" spans="3:3" x14ac:dyDescent="0.5">
      <c r="C98" s="13"/>
    </row>
    <row r="99" spans="3:3" x14ac:dyDescent="0.5">
      <c r="C99" s="13"/>
    </row>
    <row r="100" spans="3:3" x14ac:dyDescent="0.5">
      <c r="C100" s="13"/>
    </row>
    <row r="101" spans="3:3" x14ac:dyDescent="0.5">
      <c r="C101" s="13"/>
    </row>
    <row r="102" spans="3:3" x14ac:dyDescent="0.5">
      <c r="C102" s="13"/>
    </row>
    <row r="103" spans="3:3" x14ac:dyDescent="0.5">
      <c r="C103" s="13"/>
    </row>
    <row r="104" spans="3:3" x14ac:dyDescent="0.5">
      <c r="C104" s="13"/>
    </row>
    <row r="105" spans="3:3" x14ac:dyDescent="0.5">
      <c r="C105" s="13"/>
    </row>
    <row r="106" spans="3:3" x14ac:dyDescent="0.5">
      <c r="C106" s="13"/>
    </row>
    <row r="107" spans="3:3" x14ac:dyDescent="0.5">
      <c r="C107" s="13"/>
    </row>
    <row r="108" spans="3:3" x14ac:dyDescent="0.5">
      <c r="C108" s="13"/>
    </row>
    <row r="109" spans="3:3" x14ac:dyDescent="0.5">
      <c r="C109" s="13"/>
    </row>
    <row r="110" spans="3:3" x14ac:dyDescent="0.5">
      <c r="C110" s="13"/>
    </row>
    <row r="111" spans="3:3" x14ac:dyDescent="0.5">
      <c r="C111" s="13"/>
    </row>
    <row r="112" spans="3:3" x14ac:dyDescent="0.5">
      <c r="C112" s="13"/>
    </row>
  </sheetData>
  <sheetProtection password="9F5A" sheet="1" objects="1" scenarios="1"/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8"/>
  <sheetViews>
    <sheetView view="pageBreakPreview" zoomScaleSheetLayoutView="100" workbookViewId="0">
      <selection sqref="A1:L1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69" t="s">
        <v>159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6" ht="93" x14ac:dyDescent="0.5">
      <c r="A2" s="241" t="s">
        <v>8</v>
      </c>
      <c r="B2" s="244" t="s">
        <v>156</v>
      </c>
      <c r="C2" s="130" t="s">
        <v>157</v>
      </c>
      <c r="D2" s="130" t="s">
        <v>137</v>
      </c>
      <c r="E2" s="130" t="s">
        <v>138</v>
      </c>
      <c r="F2" s="130" t="s">
        <v>139</v>
      </c>
      <c r="G2" s="130" t="s">
        <v>152</v>
      </c>
      <c r="H2" s="130" t="s">
        <v>153</v>
      </c>
      <c r="I2" s="130" t="s">
        <v>154</v>
      </c>
      <c r="J2" s="130" t="s">
        <v>155</v>
      </c>
      <c r="K2" s="123" t="s">
        <v>12</v>
      </c>
      <c r="L2" s="131" t="s">
        <v>158</v>
      </c>
    </row>
    <row r="3" spans="1:16" ht="24" thickBot="1" x14ac:dyDescent="0.55000000000000004">
      <c r="A3" s="243"/>
      <c r="B3" s="246"/>
      <c r="C3" s="125">
        <v>3</v>
      </c>
      <c r="D3" s="125">
        <v>3</v>
      </c>
      <c r="E3" s="125">
        <v>3</v>
      </c>
      <c r="F3" s="125">
        <v>3</v>
      </c>
      <c r="G3" s="125">
        <v>3</v>
      </c>
      <c r="H3" s="125">
        <v>3</v>
      </c>
      <c r="I3" s="125">
        <v>3</v>
      </c>
      <c r="J3" s="125">
        <v>3</v>
      </c>
      <c r="K3" s="125">
        <v>24</v>
      </c>
      <c r="L3" s="26" t="s">
        <v>170</v>
      </c>
      <c r="M3" s="16" t="s">
        <v>160</v>
      </c>
      <c r="N3" s="1"/>
      <c r="O3" s="1"/>
      <c r="P3" s="16" t="s">
        <v>18</v>
      </c>
    </row>
    <row r="4" spans="1:16" s="65" customFormat="1" ht="15.95" customHeight="1" x14ac:dyDescent="0.2">
      <c r="A4" s="8">
        <v>1</v>
      </c>
      <c r="B4" s="66" t="str">
        <f>หน้าแรก!C7</f>
        <v>เด็กชายกิตติธัช  วงศ์เกย</v>
      </c>
      <c r="C4" s="8">
        <f>คุณลักษณะอันพึงประสงค์!G7</f>
        <v>3</v>
      </c>
      <c r="D4" s="8">
        <f>คุณลักษณะอันพึงประสงค์!J7</f>
        <v>3</v>
      </c>
      <c r="E4" s="8">
        <f>คุณลักษณะอันพึงประสงค์!L7</f>
        <v>3</v>
      </c>
      <c r="F4" s="8">
        <f>คุณลักษณะอันพึงประสงค์!O7</f>
        <v>3</v>
      </c>
      <c r="G4" s="8">
        <f>คุณลักษณะอันพึงประสงค์!T7</f>
        <v>3</v>
      </c>
      <c r="H4" s="8">
        <f>คุณลักษณะอันพึงประสงค์!W7</f>
        <v>3</v>
      </c>
      <c r="I4" s="8">
        <f>คุณลักษณะอันพึงประสงค์!AA7</f>
        <v>3</v>
      </c>
      <c r="J4" s="8">
        <f>คุณลักษณะอันพึงประสงค์!AD7</f>
        <v>3</v>
      </c>
      <c r="K4" s="8">
        <f>คุณลักษณะอันพึงประสงค์!AE7</f>
        <v>24</v>
      </c>
      <c r="L4" s="8" t="str">
        <f>คุณลักษณะอันพึงประสงค์!AF7</f>
        <v>3</v>
      </c>
      <c r="M4" s="16" t="s">
        <v>161</v>
      </c>
      <c r="N4" s="16">
        <f>COUNTIF(L4:L48,3)</f>
        <v>1</v>
      </c>
      <c r="O4" s="49" t="s">
        <v>53</v>
      </c>
      <c r="P4" s="133">
        <f>+(100/N8)*N4</f>
        <v>2.4390243902439024</v>
      </c>
    </row>
    <row r="5" spans="1:16" s="65" customFormat="1" ht="15.95" customHeight="1" x14ac:dyDescent="0.2">
      <c r="A5" s="114">
        <v>2</v>
      </c>
      <c r="B5" s="67" t="str">
        <f>หน้าแรก!C8</f>
        <v>เด็กชายกิตติศักดิ์  มณีสวาท</v>
      </c>
      <c r="C5" s="114">
        <f>คุณลักษณะอันพึงประสงค์!G8</f>
        <v>0</v>
      </c>
      <c r="D5" s="114">
        <f>คุณลักษณะอันพึงประสงค์!J8</f>
        <v>0</v>
      </c>
      <c r="E5" s="114">
        <f>คุณลักษณะอันพึงประสงค์!L8</f>
        <v>0</v>
      </c>
      <c r="F5" s="114">
        <f>คุณลักษณะอันพึงประสงค์!O8</f>
        <v>0</v>
      </c>
      <c r="G5" s="114">
        <f>คุณลักษณะอันพึงประสงค์!T8</f>
        <v>2</v>
      </c>
      <c r="H5" s="114">
        <f>คุณลักษณะอันพึงประสงค์!W8</f>
        <v>2</v>
      </c>
      <c r="I5" s="114">
        <f>คุณลักษณะอันพึงประสงค์!AA8</f>
        <v>2</v>
      </c>
      <c r="J5" s="114">
        <f>คุณลักษณะอันพึงประสงค์!AD8</f>
        <v>2</v>
      </c>
      <c r="K5" s="114">
        <f>คุณลักษณะอันพึงประสงค์!AE8</f>
        <v>8</v>
      </c>
      <c r="L5" s="114" t="str">
        <f>คุณลักษณะอันพึงประสงค์!AF8</f>
        <v>1</v>
      </c>
      <c r="M5" s="16" t="s">
        <v>162</v>
      </c>
      <c r="N5" s="16">
        <f>COUNTIF(L4:L48,2)</f>
        <v>0</v>
      </c>
      <c r="O5" s="49" t="s">
        <v>53</v>
      </c>
      <c r="P5" s="16">
        <f>+(100/N8)*N5</f>
        <v>0</v>
      </c>
    </row>
    <row r="6" spans="1:16" s="65" customFormat="1" ht="15.95" customHeight="1" x14ac:dyDescent="0.2">
      <c r="A6" s="114">
        <v>3</v>
      </c>
      <c r="B6" s="67" t="str">
        <f>หน้าแรก!C9</f>
        <v>เด็กชายฉัตรเกล้า  จุทามณี</v>
      </c>
      <c r="C6" s="114">
        <f>คุณลักษณะอันพึงประสงค์!G9</f>
        <v>0</v>
      </c>
      <c r="D6" s="114">
        <f>คุณลักษณะอันพึงประสงค์!J9</f>
        <v>0</v>
      </c>
      <c r="E6" s="114">
        <f>คุณลักษณะอันพึงประสงค์!L9</f>
        <v>0</v>
      </c>
      <c r="F6" s="114">
        <f>คุณลักษณะอันพึงประสงค์!O9</f>
        <v>0</v>
      </c>
      <c r="G6" s="114">
        <f>คุณลักษณะอันพึงประสงค์!T9</f>
        <v>0</v>
      </c>
      <c r="H6" s="114">
        <f>คุณลักษณะอันพึงประสงค์!W9</f>
        <v>0</v>
      </c>
      <c r="I6" s="114">
        <f>คุณลักษณะอันพึงประสงค์!AA9</f>
        <v>0</v>
      </c>
      <c r="J6" s="114">
        <f>คุณลักษณะอันพึงประสงค์!AD9</f>
        <v>0</v>
      </c>
      <c r="K6" s="114">
        <f>คุณลักษณะอันพึงประสงค์!AE9</f>
        <v>0</v>
      </c>
      <c r="L6" s="114" t="b">
        <f>คุณลักษณะอันพึงประสงค์!AF9</f>
        <v>0</v>
      </c>
      <c r="M6" s="16" t="s">
        <v>163</v>
      </c>
      <c r="N6" s="16">
        <f>COUNTIF(L4:L48,1)</f>
        <v>1</v>
      </c>
      <c r="O6" s="49" t="s">
        <v>53</v>
      </c>
      <c r="P6" s="133">
        <f>+(100/N8)*N6</f>
        <v>2.4390243902439024</v>
      </c>
    </row>
    <row r="7" spans="1:16" s="65" customFormat="1" ht="15.95" customHeight="1" x14ac:dyDescent="0.2">
      <c r="A7" s="114">
        <v>4</v>
      </c>
      <c r="B7" s="67" t="str">
        <f>หน้าแรก!C10</f>
        <v>เด็กชายนนธวัฒน์  น้วยวรรณะ</v>
      </c>
      <c r="C7" s="114">
        <f>คุณลักษณะอันพึงประสงค์!G10</f>
        <v>0</v>
      </c>
      <c r="D7" s="114">
        <f>คุณลักษณะอันพึงประสงค์!J10</f>
        <v>0</v>
      </c>
      <c r="E7" s="114">
        <f>คุณลักษณะอันพึงประสงค์!L10</f>
        <v>0</v>
      </c>
      <c r="F7" s="114">
        <f>คุณลักษณะอันพึงประสงค์!O10</f>
        <v>0</v>
      </c>
      <c r="G7" s="114">
        <f>คุณลักษณะอันพึงประสงค์!T10</f>
        <v>0</v>
      </c>
      <c r="H7" s="114">
        <f>คุณลักษณะอันพึงประสงค์!W10</f>
        <v>0</v>
      </c>
      <c r="I7" s="114">
        <f>คุณลักษณะอันพึงประสงค์!AA10</f>
        <v>0</v>
      </c>
      <c r="J7" s="114">
        <f>คุณลักษณะอันพึงประสงค์!AD10</f>
        <v>0</v>
      </c>
      <c r="K7" s="114">
        <f>คุณลักษณะอันพึงประสงค์!AE10</f>
        <v>0</v>
      </c>
      <c r="L7" s="114" t="b">
        <f>คุณลักษณะอันพึงประสงค์!AF10</f>
        <v>0</v>
      </c>
      <c r="M7" s="16" t="s">
        <v>169</v>
      </c>
      <c r="N7" s="16">
        <f>+N8-(N4+N5+N6)</f>
        <v>39</v>
      </c>
      <c r="O7" s="49" t="s">
        <v>53</v>
      </c>
      <c r="P7" s="133">
        <f>+(100/N8)*N7</f>
        <v>95.121951219512198</v>
      </c>
    </row>
    <row r="8" spans="1:16" s="65" customFormat="1" ht="15.95" customHeight="1" thickBot="1" x14ac:dyDescent="0.25">
      <c r="A8" s="114">
        <v>5</v>
      </c>
      <c r="B8" s="67" t="str">
        <f>หน้าแรก!C11</f>
        <v>เด็กชายประสิทธิ์  ภูแดนผา</v>
      </c>
      <c r="C8" s="114">
        <f>คุณลักษณะอันพึงประสงค์!G11</f>
        <v>0</v>
      </c>
      <c r="D8" s="114">
        <f>คุณลักษณะอันพึงประสงค์!J11</f>
        <v>0</v>
      </c>
      <c r="E8" s="114">
        <f>คุณลักษณะอันพึงประสงค์!L11</f>
        <v>0</v>
      </c>
      <c r="F8" s="114">
        <f>คุณลักษณะอันพึงประสงค์!O11</f>
        <v>0</v>
      </c>
      <c r="G8" s="114">
        <f>คุณลักษณะอันพึงประสงค์!T11</f>
        <v>0</v>
      </c>
      <c r="H8" s="114">
        <f>คุณลักษณะอันพึงประสงค์!W11</f>
        <v>0</v>
      </c>
      <c r="I8" s="114">
        <f>คุณลักษณะอันพึงประสงค์!AA11</f>
        <v>0</v>
      </c>
      <c r="J8" s="114">
        <f>คุณลักษณะอันพึงประสงค์!AD11</f>
        <v>0</v>
      </c>
      <c r="K8" s="114">
        <f>คุณลักษณะอันพึงประสงค์!AE11</f>
        <v>0</v>
      </c>
      <c r="L8" s="114" t="b">
        <f>คุณลักษณะอันพึงประสงค์!AF11</f>
        <v>0</v>
      </c>
      <c r="M8" s="16" t="s">
        <v>164</v>
      </c>
      <c r="N8" s="132">
        <f>หน้าแรก!$B$5</f>
        <v>41</v>
      </c>
      <c r="O8" s="49" t="s">
        <v>53</v>
      </c>
      <c r="P8" s="132">
        <f>SUM(P4:P7)</f>
        <v>100</v>
      </c>
    </row>
    <row r="9" spans="1:16" s="65" customFormat="1" ht="15.95" customHeight="1" thickTop="1" x14ac:dyDescent="0.2">
      <c r="A9" s="114">
        <v>6</v>
      </c>
      <c r="B9" s="67" t="str">
        <f>หน้าแรก!C12</f>
        <v>เด็กชายพัฒธนพงษ์  บุราไกร</v>
      </c>
      <c r="C9" s="114">
        <f>คุณลักษณะอันพึงประสงค์!G12</f>
        <v>0</v>
      </c>
      <c r="D9" s="114">
        <f>คุณลักษณะอันพึงประสงค์!J12</f>
        <v>0</v>
      </c>
      <c r="E9" s="114">
        <f>คุณลักษณะอันพึงประสงค์!L12</f>
        <v>0</v>
      </c>
      <c r="F9" s="114">
        <f>คุณลักษณะอันพึงประสงค์!O12</f>
        <v>0</v>
      </c>
      <c r="G9" s="114">
        <f>คุณลักษณะอันพึงประสงค์!T12</f>
        <v>0</v>
      </c>
      <c r="H9" s="114">
        <f>คุณลักษณะอันพึงประสงค์!W12</f>
        <v>0</v>
      </c>
      <c r="I9" s="114">
        <f>คุณลักษณะอันพึงประสงค์!AA12</f>
        <v>0</v>
      </c>
      <c r="J9" s="114">
        <f>คุณลักษณะอันพึงประสงค์!AD12</f>
        <v>0</v>
      </c>
      <c r="K9" s="114">
        <f>คุณลักษณะอันพึงประสงค์!AE12</f>
        <v>0</v>
      </c>
      <c r="L9" s="114" t="b">
        <f>คุณลักษณะอันพึงประสงค์!AF12</f>
        <v>0</v>
      </c>
      <c r="M9" s="120"/>
    </row>
    <row r="10" spans="1:16" s="65" customFormat="1" ht="15.95" customHeight="1" x14ac:dyDescent="0.2">
      <c r="A10" s="114">
        <v>7</v>
      </c>
      <c r="B10" s="67" t="str">
        <f>หน้าแรก!C13</f>
        <v>เด็กชายวรพล  โสมศรี</v>
      </c>
      <c r="C10" s="114">
        <f>คุณลักษณะอันพึงประสงค์!G13</f>
        <v>0</v>
      </c>
      <c r="D10" s="114">
        <f>คุณลักษณะอันพึงประสงค์!J13</f>
        <v>0</v>
      </c>
      <c r="E10" s="114">
        <f>คุณลักษณะอันพึงประสงค์!L13</f>
        <v>0</v>
      </c>
      <c r="F10" s="114">
        <f>คุณลักษณะอันพึงประสงค์!O13</f>
        <v>0</v>
      </c>
      <c r="G10" s="114">
        <f>คุณลักษณะอันพึงประสงค์!T13</f>
        <v>0</v>
      </c>
      <c r="H10" s="114">
        <f>คุณลักษณะอันพึงประสงค์!W13</f>
        <v>0</v>
      </c>
      <c r="I10" s="114">
        <f>คุณลักษณะอันพึงประสงค์!AA13</f>
        <v>0</v>
      </c>
      <c r="J10" s="114">
        <f>คุณลักษณะอันพึงประสงค์!AD13</f>
        <v>0</v>
      </c>
      <c r="K10" s="114">
        <f>คุณลักษณะอันพึงประสงค์!AE13</f>
        <v>0</v>
      </c>
      <c r="L10" s="114" t="b">
        <f>คุณลักษณะอันพึงประสงค์!AF13</f>
        <v>0</v>
      </c>
      <c r="M10" s="120"/>
    </row>
    <row r="11" spans="1:16" s="65" customFormat="1" ht="15.95" customHeight="1" x14ac:dyDescent="0.2">
      <c r="A11" s="114">
        <v>8</v>
      </c>
      <c r="B11" s="67" t="str">
        <f>หน้าแรก!C14</f>
        <v>เด็กชายวีรพล  ทองคำพงศ์</v>
      </c>
      <c r="C11" s="114">
        <f>คุณลักษณะอันพึงประสงค์!G14</f>
        <v>0</v>
      </c>
      <c r="D11" s="114">
        <f>คุณลักษณะอันพึงประสงค์!J14</f>
        <v>0</v>
      </c>
      <c r="E11" s="114">
        <f>คุณลักษณะอันพึงประสงค์!L14</f>
        <v>0</v>
      </c>
      <c r="F11" s="114">
        <f>คุณลักษณะอันพึงประสงค์!O14</f>
        <v>0</v>
      </c>
      <c r="G11" s="114">
        <f>คุณลักษณะอันพึงประสงค์!T14</f>
        <v>0</v>
      </c>
      <c r="H11" s="114">
        <f>คุณลักษณะอันพึงประสงค์!W14</f>
        <v>0</v>
      </c>
      <c r="I11" s="114">
        <f>คุณลักษณะอันพึงประสงค์!AA14</f>
        <v>0</v>
      </c>
      <c r="J11" s="114">
        <f>คุณลักษณะอันพึงประสงค์!AD14</f>
        <v>0</v>
      </c>
      <c r="K11" s="114">
        <f>คุณลักษณะอันพึงประสงค์!AE14</f>
        <v>0</v>
      </c>
      <c r="L11" s="114" t="b">
        <f>คุณลักษณะอันพึงประสงค์!AF14</f>
        <v>0</v>
      </c>
      <c r="M11" s="120"/>
    </row>
    <row r="12" spans="1:16" s="65" customFormat="1" ht="15.95" customHeight="1" x14ac:dyDescent="0.2">
      <c r="A12" s="114">
        <v>9</v>
      </c>
      <c r="B12" s="67" t="str">
        <f>หน้าแรก!C15</f>
        <v>เด็กชายศราวุธ  ปัจฉาพร</v>
      </c>
      <c r="C12" s="114">
        <f>คุณลักษณะอันพึงประสงค์!G15</f>
        <v>0</v>
      </c>
      <c r="D12" s="114">
        <f>คุณลักษณะอันพึงประสงค์!J15</f>
        <v>0</v>
      </c>
      <c r="E12" s="114">
        <f>คุณลักษณะอันพึงประสงค์!L15</f>
        <v>0</v>
      </c>
      <c r="F12" s="114">
        <f>คุณลักษณะอันพึงประสงค์!O15</f>
        <v>0</v>
      </c>
      <c r="G12" s="114">
        <f>คุณลักษณะอันพึงประสงค์!T15</f>
        <v>0</v>
      </c>
      <c r="H12" s="114">
        <f>คุณลักษณะอันพึงประสงค์!W15</f>
        <v>0</v>
      </c>
      <c r="I12" s="114">
        <f>คุณลักษณะอันพึงประสงค์!AA15</f>
        <v>0</v>
      </c>
      <c r="J12" s="114">
        <f>คุณลักษณะอันพึงประสงค์!AD15</f>
        <v>0</v>
      </c>
      <c r="K12" s="114">
        <f>คุณลักษณะอันพึงประสงค์!AE15</f>
        <v>0</v>
      </c>
      <c r="L12" s="114" t="b">
        <f>คุณลักษณะอันพึงประสงค์!AF15</f>
        <v>0</v>
      </c>
      <c r="M12" s="120"/>
    </row>
    <row r="13" spans="1:16" s="65" customFormat="1" ht="15.95" customHeight="1" x14ac:dyDescent="0.2">
      <c r="A13" s="114">
        <v>10</v>
      </c>
      <c r="B13" s="67" t="str">
        <f>หน้าแรก!C16</f>
        <v>เด็กชายเสกสรร  อัญโย</v>
      </c>
      <c r="C13" s="114">
        <f>คุณลักษณะอันพึงประสงค์!G16</f>
        <v>0</v>
      </c>
      <c r="D13" s="114">
        <f>คุณลักษณะอันพึงประสงค์!J16</f>
        <v>0</v>
      </c>
      <c r="E13" s="114">
        <f>คุณลักษณะอันพึงประสงค์!L16</f>
        <v>0</v>
      </c>
      <c r="F13" s="114">
        <f>คุณลักษณะอันพึงประสงค์!O16</f>
        <v>0</v>
      </c>
      <c r="G13" s="114">
        <f>คุณลักษณะอันพึงประสงค์!T16</f>
        <v>0</v>
      </c>
      <c r="H13" s="114">
        <f>คุณลักษณะอันพึงประสงค์!W16</f>
        <v>0</v>
      </c>
      <c r="I13" s="114">
        <f>คุณลักษณะอันพึงประสงค์!AA16</f>
        <v>0</v>
      </c>
      <c r="J13" s="114">
        <f>คุณลักษณะอันพึงประสงค์!AD16</f>
        <v>0</v>
      </c>
      <c r="K13" s="114">
        <f>คุณลักษณะอันพึงประสงค์!AE16</f>
        <v>0</v>
      </c>
      <c r="L13" s="114" t="b">
        <f>คุณลักษณะอันพึงประสงค์!AF16</f>
        <v>0</v>
      </c>
      <c r="M13" s="120"/>
    </row>
    <row r="14" spans="1:16" s="65" customFormat="1" ht="15.95" customHeight="1" x14ac:dyDescent="0.2">
      <c r="A14" s="114">
        <v>11</v>
      </c>
      <c r="B14" s="67" t="str">
        <f>หน้าแรก!C17</f>
        <v>เด็กหญิงกนกรัชต์  สุโกพันธ์</v>
      </c>
      <c r="C14" s="114">
        <f>คุณลักษณะอันพึงประสงค์!G17</f>
        <v>0</v>
      </c>
      <c r="D14" s="114">
        <f>คุณลักษณะอันพึงประสงค์!J17</f>
        <v>0</v>
      </c>
      <c r="E14" s="114">
        <f>คุณลักษณะอันพึงประสงค์!L17</f>
        <v>0</v>
      </c>
      <c r="F14" s="114">
        <f>คุณลักษณะอันพึงประสงค์!O17</f>
        <v>0</v>
      </c>
      <c r="G14" s="114">
        <f>คุณลักษณะอันพึงประสงค์!T17</f>
        <v>0</v>
      </c>
      <c r="H14" s="114">
        <f>คุณลักษณะอันพึงประสงค์!W17</f>
        <v>0</v>
      </c>
      <c r="I14" s="114">
        <f>คุณลักษณะอันพึงประสงค์!AA17</f>
        <v>0</v>
      </c>
      <c r="J14" s="114">
        <f>คุณลักษณะอันพึงประสงค์!AD17</f>
        <v>0</v>
      </c>
      <c r="K14" s="114">
        <f>คุณลักษณะอันพึงประสงค์!AE17</f>
        <v>0</v>
      </c>
      <c r="L14" s="114" t="b">
        <f>คุณลักษณะอันพึงประสงค์!AF17</f>
        <v>0</v>
      </c>
      <c r="M14" s="120"/>
    </row>
    <row r="15" spans="1:16" s="65" customFormat="1" ht="15.95" customHeight="1" x14ac:dyDescent="0.2">
      <c r="A15" s="114">
        <v>12</v>
      </c>
      <c r="B15" s="67" t="str">
        <f>หน้าแรก!C18</f>
        <v>เด็กหญิงกมลชนก  ราตรี</v>
      </c>
      <c r="C15" s="114">
        <f>คุณลักษณะอันพึงประสงค์!G18</f>
        <v>0</v>
      </c>
      <c r="D15" s="114">
        <f>คุณลักษณะอันพึงประสงค์!J18</f>
        <v>0</v>
      </c>
      <c r="E15" s="114">
        <f>คุณลักษณะอันพึงประสงค์!L18</f>
        <v>0</v>
      </c>
      <c r="F15" s="114">
        <f>คุณลักษณะอันพึงประสงค์!O18</f>
        <v>0</v>
      </c>
      <c r="G15" s="114">
        <f>คุณลักษณะอันพึงประสงค์!T18</f>
        <v>0</v>
      </c>
      <c r="H15" s="114">
        <f>คุณลักษณะอันพึงประสงค์!W18</f>
        <v>0</v>
      </c>
      <c r="I15" s="114">
        <f>คุณลักษณะอันพึงประสงค์!AA18</f>
        <v>0</v>
      </c>
      <c r="J15" s="114">
        <f>คุณลักษณะอันพึงประสงค์!AD18</f>
        <v>0</v>
      </c>
      <c r="K15" s="114">
        <f>คุณลักษณะอันพึงประสงค์!AE18</f>
        <v>0</v>
      </c>
      <c r="L15" s="114" t="b">
        <f>คุณลักษณะอันพึงประสงค์!AF18</f>
        <v>0</v>
      </c>
      <c r="M15" s="120"/>
    </row>
    <row r="16" spans="1:16" s="65" customFormat="1" ht="15.95" customHeight="1" x14ac:dyDescent="0.2">
      <c r="A16" s="114">
        <v>13</v>
      </c>
      <c r="B16" s="67" t="str">
        <f>หน้าแรก!C19</f>
        <v>เด็กหญิงกมลพรรณ  แก้วบุญเรือง</v>
      </c>
      <c r="C16" s="114">
        <f>คุณลักษณะอันพึงประสงค์!G19</f>
        <v>0</v>
      </c>
      <c r="D16" s="114">
        <f>คุณลักษณะอันพึงประสงค์!J19</f>
        <v>0</v>
      </c>
      <c r="E16" s="114">
        <f>คุณลักษณะอันพึงประสงค์!L19</f>
        <v>0</v>
      </c>
      <c r="F16" s="114">
        <f>คุณลักษณะอันพึงประสงค์!O19</f>
        <v>0</v>
      </c>
      <c r="G16" s="114">
        <f>คุณลักษณะอันพึงประสงค์!T19</f>
        <v>0</v>
      </c>
      <c r="H16" s="114">
        <f>คุณลักษณะอันพึงประสงค์!W19</f>
        <v>0</v>
      </c>
      <c r="I16" s="114">
        <f>คุณลักษณะอันพึงประสงค์!AA19</f>
        <v>0</v>
      </c>
      <c r="J16" s="114">
        <f>คุณลักษณะอันพึงประสงค์!AD19</f>
        <v>0</v>
      </c>
      <c r="K16" s="114">
        <f>คุณลักษณะอันพึงประสงค์!AE19</f>
        <v>0</v>
      </c>
      <c r="L16" s="114" t="b">
        <f>คุณลักษณะอันพึงประสงค์!AF19</f>
        <v>0</v>
      </c>
      <c r="M16" s="120"/>
    </row>
    <row r="17" spans="1:13" s="65" customFormat="1" ht="15.95" customHeight="1" x14ac:dyDescent="0.2">
      <c r="A17" s="114">
        <v>14</v>
      </c>
      <c r="B17" s="67" t="str">
        <f>หน้าแรก!C20</f>
        <v>เด็กหญิงกรรณิภา  ศรีแก้ว</v>
      </c>
      <c r="C17" s="114">
        <f>คุณลักษณะอันพึงประสงค์!G20</f>
        <v>0</v>
      </c>
      <c r="D17" s="114">
        <f>คุณลักษณะอันพึงประสงค์!J20</f>
        <v>0</v>
      </c>
      <c r="E17" s="114">
        <f>คุณลักษณะอันพึงประสงค์!L20</f>
        <v>0</v>
      </c>
      <c r="F17" s="114">
        <f>คุณลักษณะอันพึงประสงค์!O20</f>
        <v>0</v>
      </c>
      <c r="G17" s="114">
        <f>คุณลักษณะอันพึงประสงค์!T20</f>
        <v>0</v>
      </c>
      <c r="H17" s="114">
        <f>คุณลักษณะอันพึงประสงค์!W20</f>
        <v>0</v>
      </c>
      <c r="I17" s="114">
        <f>คุณลักษณะอันพึงประสงค์!AA20</f>
        <v>0</v>
      </c>
      <c r="J17" s="114">
        <f>คุณลักษณะอันพึงประสงค์!AD20</f>
        <v>0</v>
      </c>
      <c r="K17" s="114">
        <f>คุณลักษณะอันพึงประสงค์!AE20</f>
        <v>0</v>
      </c>
      <c r="L17" s="114" t="b">
        <f>คุณลักษณะอันพึงประสงค์!AF20</f>
        <v>0</v>
      </c>
      <c r="M17" s="120"/>
    </row>
    <row r="18" spans="1:13" s="65" customFormat="1" ht="15.95" customHeight="1" x14ac:dyDescent="0.2">
      <c r="A18" s="114">
        <v>15</v>
      </c>
      <c r="B18" s="67" t="str">
        <f>หน้าแรก!C21</f>
        <v>เด็กหญิงกัญญาณัฐ  แก้วบัวสา</v>
      </c>
      <c r="C18" s="114">
        <f>คุณลักษณะอันพึงประสงค์!G21</f>
        <v>0</v>
      </c>
      <c r="D18" s="114">
        <f>คุณลักษณะอันพึงประสงค์!J21</f>
        <v>0</v>
      </c>
      <c r="E18" s="114">
        <f>คุณลักษณะอันพึงประสงค์!L21</f>
        <v>0</v>
      </c>
      <c r="F18" s="114">
        <f>คุณลักษณะอันพึงประสงค์!O21</f>
        <v>0</v>
      </c>
      <c r="G18" s="114">
        <f>คุณลักษณะอันพึงประสงค์!T21</f>
        <v>0</v>
      </c>
      <c r="H18" s="114">
        <f>คุณลักษณะอันพึงประสงค์!W21</f>
        <v>0</v>
      </c>
      <c r="I18" s="114">
        <f>คุณลักษณะอันพึงประสงค์!AA21</f>
        <v>0</v>
      </c>
      <c r="J18" s="114">
        <f>คุณลักษณะอันพึงประสงค์!AD21</f>
        <v>0</v>
      </c>
      <c r="K18" s="114">
        <f>คุณลักษณะอันพึงประสงค์!AE21</f>
        <v>0</v>
      </c>
      <c r="L18" s="114" t="b">
        <f>คุณลักษณะอันพึงประสงค์!AF21</f>
        <v>0</v>
      </c>
      <c r="M18" s="120"/>
    </row>
    <row r="19" spans="1:13" s="65" customFormat="1" ht="15.95" customHeight="1" x14ac:dyDescent="0.2">
      <c r="A19" s="114">
        <v>16</v>
      </c>
      <c r="B19" s="67" t="str">
        <f>หน้าแรก!C22</f>
        <v>เด็กหญิงเกศมณี  ดำริห์</v>
      </c>
      <c r="C19" s="114">
        <f>คุณลักษณะอันพึงประสงค์!G22</f>
        <v>0</v>
      </c>
      <c r="D19" s="114">
        <f>คุณลักษณะอันพึงประสงค์!J22</f>
        <v>0</v>
      </c>
      <c r="E19" s="114">
        <f>คุณลักษณะอันพึงประสงค์!L22</f>
        <v>0</v>
      </c>
      <c r="F19" s="114">
        <f>คุณลักษณะอันพึงประสงค์!O22</f>
        <v>0</v>
      </c>
      <c r="G19" s="114">
        <f>คุณลักษณะอันพึงประสงค์!T22</f>
        <v>0</v>
      </c>
      <c r="H19" s="114">
        <f>คุณลักษณะอันพึงประสงค์!W22</f>
        <v>0</v>
      </c>
      <c r="I19" s="114">
        <f>คุณลักษณะอันพึงประสงค์!AA22</f>
        <v>0</v>
      </c>
      <c r="J19" s="114">
        <f>คุณลักษณะอันพึงประสงค์!AD22</f>
        <v>0</v>
      </c>
      <c r="K19" s="114">
        <f>คุณลักษณะอันพึงประสงค์!AE22</f>
        <v>0</v>
      </c>
      <c r="L19" s="114" t="b">
        <f>คุณลักษณะอันพึงประสงค์!AF22</f>
        <v>0</v>
      </c>
      <c r="M19" s="120"/>
    </row>
    <row r="20" spans="1:13" s="65" customFormat="1" ht="15.95" customHeight="1" x14ac:dyDescent="0.2">
      <c r="A20" s="114">
        <v>17</v>
      </c>
      <c r="B20" s="67" t="str">
        <f>หน้าแรก!C23</f>
        <v>เด็กหญิงเกษรา  ประทาน</v>
      </c>
      <c r="C20" s="114">
        <f>คุณลักษณะอันพึงประสงค์!G23</f>
        <v>0</v>
      </c>
      <c r="D20" s="114">
        <f>คุณลักษณะอันพึงประสงค์!J23</f>
        <v>0</v>
      </c>
      <c r="E20" s="114">
        <f>คุณลักษณะอันพึงประสงค์!L23</f>
        <v>0</v>
      </c>
      <c r="F20" s="114">
        <f>คุณลักษณะอันพึงประสงค์!O23</f>
        <v>0</v>
      </c>
      <c r="G20" s="114">
        <f>คุณลักษณะอันพึงประสงค์!T23</f>
        <v>0</v>
      </c>
      <c r="H20" s="114">
        <f>คุณลักษณะอันพึงประสงค์!W23</f>
        <v>0</v>
      </c>
      <c r="I20" s="114">
        <f>คุณลักษณะอันพึงประสงค์!AA23</f>
        <v>0</v>
      </c>
      <c r="J20" s="114">
        <f>คุณลักษณะอันพึงประสงค์!AD23</f>
        <v>0</v>
      </c>
      <c r="K20" s="114">
        <f>คุณลักษณะอันพึงประสงค์!AE23</f>
        <v>0</v>
      </c>
      <c r="L20" s="114" t="b">
        <f>คุณลักษณะอันพึงประสงค์!AF23</f>
        <v>0</v>
      </c>
      <c r="M20" s="120"/>
    </row>
    <row r="21" spans="1:13" s="65" customFormat="1" ht="15.95" customHeight="1" x14ac:dyDescent="0.2">
      <c r="A21" s="114">
        <v>18</v>
      </c>
      <c r="B21" s="67" t="str">
        <f>หน้าแรก!C24</f>
        <v>เด็กหญิงคติยา  คำเคนบ้ง</v>
      </c>
      <c r="C21" s="114">
        <f>คุณลักษณะอันพึงประสงค์!G24</f>
        <v>0</v>
      </c>
      <c r="D21" s="114">
        <f>คุณลักษณะอันพึงประสงค์!J24</f>
        <v>0</v>
      </c>
      <c r="E21" s="114">
        <f>คุณลักษณะอันพึงประสงค์!L24</f>
        <v>0</v>
      </c>
      <c r="F21" s="114">
        <f>คุณลักษณะอันพึงประสงค์!O24</f>
        <v>0</v>
      </c>
      <c r="G21" s="114">
        <f>คุณลักษณะอันพึงประสงค์!T24</f>
        <v>0</v>
      </c>
      <c r="H21" s="114">
        <f>คุณลักษณะอันพึงประสงค์!W24</f>
        <v>0</v>
      </c>
      <c r="I21" s="114">
        <f>คุณลักษณะอันพึงประสงค์!AA24</f>
        <v>0</v>
      </c>
      <c r="J21" s="114">
        <f>คุณลักษณะอันพึงประสงค์!AD24</f>
        <v>0</v>
      </c>
      <c r="K21" s="114">
        <f>คุณลักษณะอันพึงประสงค์!AE24</f>
        <v>0</v>
      </c>
      <c r="L21" s="114" t="b">
        <f>คุณลักษณะอันพึงประสงค์!AF24</f>
        <v>0</v>
      </c>
      <c r="M21" s="120"/>
    </row>
    <row r="22" spans="1:13" s="65" customFormat="1" ht="15.95" customHeight="1" x14ac:dyDescent="0.2">
      <c r="A22" s="114">
        <v>19</v>
      </c>
      <c r="B22" s="67" t="str">
        <f>หน้าแรก!C25</f>
        <v>เด็กหญิงจันทิมา  วงษ์ชมภู</v>
      </c>
      <c r="C22" s="114">
        <f>คุณลักษณะอันพึงประสงค์!G25</f>
        <v>0</v>
      </c>
      <c r="D22" s="114">
        <f>คุณลักษณะอันพึงประสงค์!J25</f>
        <v>0</v>
      </c>
      <c r="E22" s="114">
        <f>คุณลักษณะอันพึงประสงค์!L25</f>
        <v>0</v>
      </c>
      <c r="F22" s="114">
        <f>คุณลักษณะอันพึงประสงค์!O25</f>
        <v>0</v>
      </c>
      <c r="G22" s="114">
        <f>คุณลักษณะอันพึงประสงค์!T25</f>
        <v>0</v>
      </c>
      <c r="H22" s="114">
        <f>คุณลักษณะอันพึงประสงค์!W25</f>
        <v>0</v>
      </c>
      <c r="I22" s="114">
        <f>คุณลักษณะอันพึงประสงค์!AA25</f>
        <v>0</v>
      </c>
      <c r="J22" s="114">
        <f>คุณลักษณะอันพึงประสงค์!AD25</f>
        <v>0</v>
      </c>
      <c r="K22" s="114">
        <f>คุณลักษณะอันพึงประสงค์!AE25</f>
        <v>0</v>
      </c>
      <c r="L22" s="114" t="b">
        <f>คุณลักษณะอันพึงประสงค์!AF25</f>
        <v>0</v>
      </c>
      <c r="M22" s="120"/>
    </row>
    <row r="23" spans="1:13" s="65" customFormat="1" ht="15.95" customHeight="1" x14ac:dyDescent="0.2">
      <c r="A23" s="114">
        <v>20</v>
      </c>
      <c r="B23" s="67" t="str">
        <f>หน้าแรก!C26</f>
        <v>เด็กหญิงชลธิชา  ลือโฮ้ง</v>
      </c>
      <c r="C23" s="114">
        <f>คุณลักษณะอันพึงประสงค์!G26</f>
        <v>0</v>
      </c>
      <c r="D23" s="114">
        <f>คุณลักษณะอันพึงประสงค์!J26</f>
        <v>0</v>
      </c>
      <c r="E23" s="114">
        <f>คุณลักษณะอันพึงประสงค์!L26</f>
        <v>0</v>
      </c>
      <c r="F23" s="114">
        <f>คุณลักษณะอันพึงประสงค์!O26</f>
        <v>0</v>
      </c>
      <c r="G23" s="114">
        <f>คุณลักษณะอันพึงประสงค์!T26</f>
        <v>0</v>
      </c>
      <c r="H23" s="114">
        <f>คุณลักษณะอันพึงประสงค์!W26</f>
        <v>0</v>
      </c>
      <c r="I23" s="114">
        <f>คุณลักษณะอันพึงประสงค์!AA26</f>
        <v>0</v>
      </c>
      <c r="J23" s="114">
        <f>คุณลักษณะอันพึงประสงค์!AD26</f>
        <v>0</v>
      </c>
      <c r="K23" s="114">
        <f>คุณลักษณะอันพึงประสงค์!AE26</f>
        <v>0</v>
      </c>
      <c r="L23" s="114" t="b">
        <f>คุณลักษณะอันพึงประสงค์!AF26</f>
        <v>0</v>
      </c>
      <c r="M23" s="120"/>
    </row>
    <row r="24" spans="1:13" s="65" customFormat="1" ht="15.95" customHeight="1" x14ac:dyDescent="0.2">
      <c r="A24" s="114">
        <v>21</v>
      </c>
      <c r="B24" s="67" t="str">
        <f>หน้าแรก!C27</f>
        <v>เด็กหญิงชลิตา  โพธิ์ขาว</v>
      </c>
      <c r="C24" s="114">
        <f>คุณลักษณะอันพึงประสงค์!G27</f>
        <v>0</v>
      </c>
      <c r="D24" s="114">
        <f>คุณลักษณะอันพึงประสงค์!J27</f>
        <v>0</v>
      </c>
      <c r="E24" s="114">
        <f>คุณลักษณะอันพึงประสงค์!L27</f>
        <v>0</v>
      </c>
      <c r="F24" s="114">
        <f>คุณลักษณะอันพึงประสงค์!O27</f>
        <v>0</v>
      </c>
      <c r="G24" s="114">
        <f>คุณลักษณะอันพึงประสงค์!T27</f>
        <v>0</v>
      </c>
      <c r="H24" s="114">
        <f>คุณลักษณะอันพึงประสงค์!W27</f>
        <v>0</v>
      </c>
      <c r="I24" s="114">
        <f>คุณลักษณะอันพึงประสงค์!AA27</f>
        <v>0</v>
      </c>
      <c r="J24" s="114">
        <f>คุณลักษณะอันพึงประสงค์!AD27</f>
        <v>0</v>
      </c>
      <c r="K24" s="114">
        <f>คุณลักษณะอันพึงประสงค์!AE27</f>
        <v>0</v>
      </c>
      <c r="L24" s="114" t="b">
        <f>คุณลักษณะอันพึงประสงค์!AF27</f>
        <v>0</v>
      </c>
      <c r="M24" s="120"/>
    </row>
    <row r="25" spans="1:13" s="65" customFormat="1" ht="15.95" customHeight="1" x14ac:dyDescent="0.2">
      <c r="A25" s="114">
        <v>22</v>
      </c>
      <c r="B25" s="67" t="str">
        <f>หน้าแรก!C28</f>
        <v>เด็กหญิงณัฐรุจา  ลาคำเสน</v>
      </c>
      <c r="C25" s="114">
        <f>คุณลักษณะอันพึงประสงค์!G28</f>
        <v>0</v>
      </c>
      <c r="D25" s="114">
        <f>คุณลักษณะอันพึงประสงค์!J28</f>
        <v>0</v>
      </c>
      <c r="E25" s="114">
        <f>คุณลักษณะอันพึงประสงค์!L28</f>
        <v>0</v>
      </c>
      <c r="F25" s="114">
        <f>คุณลักษณะอันพึงประสงค์!O28</f>
        <v>0</v>
      </c>
      <c r="G25" s="114">
        <f>คุณลักษณะอันพึงประสงค์!T28</f>
        <v>0</v>
      </c>
      <c r="H25" s="114">
        <f>คุณลักษณะอันพึงประสงค์!W28</f>
        <v>0</v>
      </c>
      <c r="I25" s="114">
        <f>คุณลักษณะอันพึงประสงค์!AA28</f>
        <v>0</v>
      </c>
      <c r="J25" s="114">
        <f>คุณลักษณะอันพึงประสงค์!AD28</f>
        <v>0</v>
      </c>
      <c r="K25" s="114">
        <f>คุณลักษณะอันพึงประสงค์!AE28</f>
        <v>0</v>
      </c>
      <c r="L25" s="114" t="b">
        <f>คุณลักษณะอันพึงประสงค์!AF28</f>
        <v>0</v>
      </c>
      <c r="M25" s="120"/>
    </row>
    <row r="26" spans="1:13" s="65" customFormat="1" ht="15.95" customHeight="1" x14ac:dyDescent="0.2">
      <c r="A26" s="114">
        <v>23</v>
      </c>
      <c r="B26" s="67" t="str">
        <f>หน้าแรก!C29</f>
        <v>เด็กหญิงนภัสฐา  หงษ์หาญ</v>
      </c>
      <c r="C26" s="114">
        <f>คุณลักษณะอันพึงประสงค์!G29</f>
        <v>0</v>
      </c>
      <c r="D26" s="114">
        <f>คุณลักษณะอันพึงประสงค์!J29</f>
        <v>0</v>
      </c>
      <c r="E26" s="114">
        <f>คุณลักษณะอันพึงประสงค์!L29</f>
        <v>0</v>
      </c>
      <c r="F26" s="114">
        <f>คุณลักษณะอันพึงประสงค์!O29</f>
        <v>0</v>
      </c>
      <c r="G26" s="114">
        <f>คุณลักษณะอันพึงประสงค์!T29</f>
        <v>0</v>
      </c>
      <c r="H26" s="114">
        <f>คุณลักษณะอันพึงประสงค์!W29</f>
        <v>0</v>
      </c>
      <c r="I26" s="114">
        <f>คุณลักษณะอันพึงประสงค์!AA29</f>
        <v>0</v>
      </c>
      <c r="J26" s="114">
        <f>คุณลักษณะอันพึงประสงค์!AD29</f>
        <v>0</v>
      </c>
      <c r="K26" s="114">
        <f>คุณลักษณะอันพึงประสงค์!AE29</f>
        <v>0</v>
      </c>
      <c r="L26" s="114" t="b">
        <f>คุณลักษณะอันพึงประสงค์!AF29</f>
        <v>0</v>
      </c>
      <c r="M26" s="120"/>
    </row>
    <row r="27" spans="1:13" s="65" customFormat="1" ht="15.95" customHeight="1" x14ac:dyDescent="0.2">
      <c r="A27" s="114">
        <v>24</v>
      </c>
      <c r="B27" s="67" t="str">
        <f>หน้าแรก!C30</f>
        <v>เด็กหญิงนิสาชล  ศรีลาภา</v>
      </c>
      <c r="C27" s="114">
        <f>คุณลักษณะอันพึงประสงค์!G30</f>
        <v>0</v>
      </c>
      <c r="D27" s="114">
        <f>คุณลักษณะอันพึงประสงค์!J30</f>
        <v>0</v>
      </c>
      <c r="E27" s="114">
        <f>คุณลักษณะอันพึงประสงค์!L30</f>
        <v>0</v>
      </c>
      <c r="F27" s="114">
        <f>คุณลักษณะอันพึงประสงค์!O30</f>
        <v>0</v>
      </c>
      <c r="G27" s="114">
        <f>คุณลักษณะอันพึงประสงค์!T30</f>
        <v>0</v>
      </c>
      <c r="H27" s="114">
        <f>คุณลักษณะอันพึงประสงค์!W30</f>
        <v>0</v>
      </c>
      <c r="I27" s="114">
        <f>คุณลักษณะอันพึงประสงค์!AA30</f>
        <v>0</v>
      </c>
      <c r="J27" s="114">
        <f>คุณลักษณะอันพึงประสงค์!AD30</f>
        <v>0</v>
      </c>
      <c r="K27" s="114">
        <f>คุณลักษณะอันพึงประสงค์!AE30</f>
        <v>0</v>
      </c>
      <c r="L27" s="114" t="b">
        <f>คุณลักษณะอันพึงประสงค์!AF30</f>
        <v>0</v>
      </c>
      <c r="M27" s="120"/>
    </row>
    <row r="28" spans="1:13" s="65" customFormat="1" ht="15.95" customHeight="1" x14ac:dyDescent="0.2">
      <c r="A28" s="114">
        <v>25</v>
      </c>
      <c r="B28" s="67" t="str">
        <f>หน้าแรก!C31</f>
        <v>เด็กหญิงบุณฑริก  เวนะนุช</v>
      </c>
      <c r="C28" s="114">
        <f>คุณลักษณะอันพึงประสงค์!G31</f>
        <v>0</v>
      </c>
      <c r="D28" s="114">
        <f>คุณลักษณะอันพึงประสงค์!J31</f>
        <v>0</v>
      </c>
      <c r="E28" s="114">
        <f>คุณลักษณะอันพึงประสงค์!L31</f>
        <v>0</v>
      </c>
      <c r="F28" s="114">
        <f>คุณลักษณะอันพึงประสงค์!O31</f>
        <v>0</v>
      </c>
      <c r="G28" s="114">
        <f>คุณลักษณะอันพึงประสงค์!T31</f>
        <v>0</v>
      </c>
      <c r="H28" s="114">
        <f>คุณลักษณะอันพึงประสงค์!W31</f>
        <v>0</v>
      </c>
      <c r="I28" s="114">
        <f>คุณลักษณะอันพึงประสงค์!AA31</f>
        <v>0</v>
      </c>
      <c r="J28" s="114">
        <f>คุณลักษณะอันพึงประสงค์!AD31</f>
        <v>0</v>
      </c>
      <c r="K28" s="114">
        <f>คุณลักษณะอันพึงประสงค์!AE31</f>
        <v>0</v>
      </c>
      <c r="L28" s="114" t="b">
        <f>คุณลักษณะอันพึงประสงค์!AF31</f>
        <v>0</v>
      </c>
      <c r="M28" s="120"/>
    </row>
    <row r="29" spans="1:13" s="65" customFormat="1" ht="15.95" customHeight="1" x14ac:dyDescent="0.2">
      <c r="A29" s="114">
        <v>26</v>
      </c>
      <c r="B29" s="67" t="str">
        <f>หน้าแรก!C32</f>
        <v>เด็กหญิงบุษกร  บุญเย็น</v>
      </c>
      <c r="C29" s="114">
        <f>คุณลักษณะอันพึงประสงค์!G32</f>
        <v>0</v>
      </c>
      <c r="D29" s="114">
        <f>คุณลักษณะอันพึงประสงค์!J32</f>
        <v>0</v>
      </c>
      <c r="E29" s="114">
        <f>คุณลักษณะอันพึงประสงค์!L32</f>
        <v>0</v>
      </c>
      <c r="F29" s="114">
        <f>คุณลักษณะอันพึงประสงค์!O32</f>
        <v>0</v>
      </c>
      <c r="G29" s="114">
        <f>คุณลักษณะอันพึงประสงค์!T32</f>
        <v>0</v>
      </c>
      <c r="H29" s="114">
        <f>คุณลักษณะอันพึงประสงค์!W32</f>
        <v>0</v>
      </c>
      <c r="I29" s="114">
        <f>คุณลักษณะอันพึงประสงค์!AA32</f>
        <v>0</v>
      </c>
      <c r="J29" s="114">
        <f>คุณลักษณะอันพึงประสงค์!AD32</f>
        <v>0</v>
      </c>
      <c r="K29" s="114">
        <f>คุณลักษณะอันพึงประสงค์!AE32</f>
        <v>0</v>
      </c>
      <c r="L29" s="114" t="b">
        <f>คุณลักษณะอันพึงประสงค์!AF32</f>
        <v>0</v>
      </c>
      <c r="M29" s="120"/>
    </row>
    <row r="30" spans="1:13" s="65" customFormat="1" ht="15.95" customHeight="1" x14ac:dyDescent="0.2">
      <c r="A30" s="114">
        <v>27</v>
      </c>
      <c r="B30" s="67" t="str">
        <f>หน้าแรก!C33</f>
        <v>เด็กหญิงปริตา  ตรีถัน</v>
      </c>
      <c r="C30" s="114">
        <f>คุณลักษณะอันพึงประสงค์!G33</f>
        <v>0</v>
      </c>
      <c r="D30" s="114">
        <f>คุณลักษณะอันพึงประสงค์!J33</f>
        <v>0</v>
      </c>
      <c r="E30" s="114">
        <f>คุณลักษณะอันพึงประสงค์!L33</f>
        <v>0</v>
      </c>
      <c r="F30" s="114">
        <f>คุณลักษณะอันพึงประสงค์!O33</f>
        <v>0</v>
      </c>
      <c r="G30" s="114">
        <f>คุณลักษณะอันพึงประสงค์!T33</f>
        <v>0</v>
      </c>
      <c r="H30" s="114">
        <f>คุณลักษณะอันพึงประสงค์!W33</f>
        <v>0</v>
      </c>
      <c r="I30" s="114">
        <f>คุณลักษณะอันพึงประสงค์!AA33</f>
        <v>0</v>
      </c>
      <c r="J30" s="114">
        <f>คุณลักษณะอันพึงประสงค์!AD33</f>
        <v>0</v>
      </c>
      <c r="K30" s="114">
        <f>คุณลักษณะอันพึงประสงค์!AE33</f>
        <v>0</v>
      </c>
      <c r="L30" s="114" t="b">
        <f>คุณลักษณะอันพึงประสงค์!AF33</f>
        <v>0</v>
      </c>
      <c r="M30" s="120"/>
    </row>
    <row r="31" spans="1:13" s="65" customFormat="1" ht="15.95" customHeight="1" x14ac:dyDescent="0.2">
      <c r="A31" s="114">
        <v>28</v>
      </c>
      <c r="B31" s="67" t="str">
        <f>หน้าแรก!C34</f>
        <v>เด็กหญิงรัชชนก  คำนนท์</v>
      </c>
      <c r="C31" s="114">
        <f>คุณลักษณะอันพึงประสงค์!G34</f>
        <v>0</v>
      </c>
      <c r="D31" s="114">
        <f>คุณลักษณะอันพึงประสงค์!J34</f>
        <v>0</v>
      </c>
      <c r="E31" s="114">
        <f>คุณลักษณะอันพึงประสงค์!L34</f>
        <v>0</v>
      </c>
      <c r="F31" s="114">
        <f>คุณลักษณะอันพึงประสงค์!O34</f>
        <v>0</v>
      </c>
      <c r="G31" s="114">
        <f>คุณลักษณะอันพึงประสงค์!T34</f>
        <v>0</v>
      </c>
      <c r="H31" s="114">
        <f>คุณลักษณะอันพึงประสงค์!W34</f>
        <v>0</v>
      </c>
      <c r="I31" s="114">
        <f>คุณลักษณะอันพึงประสงค์!AA34</f>
        <v>0</v>
      </c>
      <c r="J31" s="114">
        <f>คุณลักษณะอันพึงประสงค์!AD34</f>
        <v>0</v>
      </c>
      <c r="K31" s="114">
        <f>คุณลักษณะอันพึงประสงค์!AE34</f>
        <v>0</v>
      </c>
      <c r="L31" s="114" t="b">
        <f>คุณลักษณะอันพึงประสงค์!AF34</f>
        <v>0</v>
      </c>
      <c r="M31" s="120"/>
    </row>
    <row r="32" spans="1:13" s="65" customFormat="1" ht="15.95" customHeight="1" x14ac:dyDescent="0.2">
      <c r="A32" s="114">
        <v>29</v>
      </c>
      <c r="B32" s="67" t="str">
        <f>หน้าแรก!C35</f>
        <v>เด็กหญิงวชิรญาณ์  คลาดแคล้ว</v>
      </c>
      <c r="C32" s="114">
        <f>คุณลักษณะอันพึงประสงค์!G35</f>
        <v>0</v>
      </c>
      <c r="D32" s="114">
        <f>คุณลักษณะอันพึงประสงค์!J35</f>
        <v>0</v>
      </c>
      <c r="E32" s="114">
        <f>คุณลักษณะอันพึงประสงค์!L35</f>
        <v>0</v>
      </c>
      <c r="F32" s="114">
        <f>คุณลักษณะอันพึงประสงค์!O35</f>
        <v>0</v>
      </c>
      <c r="G32" s="114">
        <f>คุณลักษณะอันพึงประสงค์!T35</f>
        <v>0</v>
      </c>
      <c r="H32" s="114">
        <f>คุณลักษณะอันพึงประสงค์!W35</f>
        <v>0</v>
      </c>
      <c r="I32" s="114">
        <f>คุณลักษณะอันพึงประสงค์!AA35</f>
        <v>0</v>
      </c>
      <c r="J32" s="114">
        <f>คุณลักษณะอันพึงประสงค์!AD35</f>
        <v>0</v>
      </c>
      <c r="K32" s="114">
        <f>คุณลักษณะอันพึงประสงค์!AE35</f>
        <v>0</v>
      </c>
      <c r="L32" s="114" t="b">
        <f>คุณลักษณะอันพึงประสงค์!AF35</f>
        <v>0</v>
      </c>
      <c r="M32" s="120"/>
    </row>
    <row r="33" spans="1:13" s="65" customFormat="1" ht="15.95" customHeight="1" x14ac:dyDescent="0.2">
      <c r="A33" s="114">
        <v>30</v>
      </c>
      <c r="B33" s="67" t="str">
        <f>หน้าแรก!C36</f>
        <v>เด็กหญิงวนิดพร  รูปโฉม</v>
      </c>
      <c r="C33" s="114">
        <f>คุณลักษณะอันพึงประสงค์!G36</f>
        <v>0</v>
      </c>
      <c r="D33" s="114">
        <f>คุณลักษณะอันพึงประสงค์!J36</f>
        <v>0</v>
      </c>
      <c r="E33" s="114">
        <f>คุณลักษณะอันพึงประสงค์!L36</f>
        <v>0</v>
      </c>
      <c r="F33" s="114">
        <f>คุณลักษณะอันพึงประสงค์!O36</f>
        <v>0</v>
      </c>
      <c r="G33" s="114">
        <f>คุณลักษณะอันพึงประสงค์!T36</f>
        <v>0</v>
      </c>
      <c r="H33" s="114">
        <f>คุณลักษณะอันพึงประสงค์!W36</f>
        <v>0</v>
      </c>
      <c r="I33" s="114">
        <f>คุณลักษณะอันพึงประสงค์!AA36</f>
        <v>0</v>
      </c>
      <c r="J33" s="114">
        <f>คุณลักษณะอันพึงประสงค์!AD36</f>
        <v>0</v>
      </c>
      <c r="K33" s="114">
        <f>คุณลักษณะอันพึงประสงค์!AE36</f>
        <v>0</v>
      </c>
      <c r="L33" s="114" t="b">
        <f>คุณลักษณะอันพึงประสงค์!AF36</f>
        <v>0</v>
      </c>
      <c r="M33" s="120"/>
    </row>
    <row r="34" spans="1:13" s="65" customFormat="1" ht="15.95" customHeight="1" x14ac:dyDescent="0.2">
      <c r="A34" s="114">
        <v>31</v>
      </c>
      <c r="B34" s="67" t="str">
        <f>หน้าแรก!C37</f>
        <v>เด็กหญิงวราภรณ์  วิเศษโวหาร</v>
      </c>
      <c r="C34" s="114">
        <f>คุณลักษณะอันพึงประสงค์!G37</f>
        <v>0</v>
      </c>
      <c r="D34" s="114">
        <f>คุณลักษณะอันพึงประสงค์!J37</f>
        <v>0</v>
      </c>
      <c r="E34" s="114">
        <f>คุณลักษณะอันพึงประสงค์!L37</f>
        <v>0</v>
      </c>
      <c r="F34" s="114">
        <f>คุณลักษณะอันพึงประสงค์!O37</f>
        <v>0</v>
      </c>
      <c r="G34" s="114">
        <f>คุณลักษณะอันพึงประสงค์!T37</f>
        <v>0</v>
      </c>
      <c r="H34" s="114">
        <f>คุณลักษณะอันพึงประสงค์!W37</f>
        <v>0</v>
      </c>
      <c r="I34" s="114">
        <f>คุณลักษณะอันพึงประสงค์!AA37</f>
        <v>0</v>
      </c>
      <c r="J34" s="114">
        <f>คุณลักษณะอันพึงประสงค์!AD37</f>
        <v>0</v>
      </c>
      <c r="K34" s="114">
        <f>คุณลักษณะอันพึงประสงค์!AE37</f>
        <v>0</v>
      </c>
      <c r="L34" s="114" t="b">
        <f>คุณลักษณะอันพึงประสงค์!AF37</f>
        <v>0</v>
      </c>
      <c r="M34" s="120"/>
    </row>
    <row r="35" spans="1:13" s="65" customFormat="1" ht="15.95" customHeight="1" x14ac:dyDescent="0.2">
      <c r="A35" s="114">
        <v>32</v>
      </c>
      <c r="B35" s="67" t="str">
        <f>หน้าแรก!C38</f>
        <v>เด็กหญิงวิรากานต์  สุทธิอาคาร</v>
      </c>
      <c r="C35" s="114">
        <f>คุณลักษณะอันพึงประสงค์!G38</f>
        <v>0</v>
      </c>
      <c r="D35" s="114">
        <f>คุณลักษณะอันพึงประสงค์!J38</f>
        <v>0</v>
      </c>
      <c r="E35" s="114">
        <f>คุณลักษณะอันพึงประสงค์!L38</f>
        <v>0</v>
      </c>
      <c r="F35" s="114">
        <f>คุณลักษณะอันพึงประสงค์!O38</f>
        <v>0</v>
      </c>
      <c r="G35" s="114">
        <f>คุณลักษณะอันพึงประสงค์!T38</f>
        <v>0</v>
      </c>
      <c r="H35" s="114">
        <f>คุณลักษณะอันพึงประสงค์!W38</f>
        <v>0</v>
      </c>
      <c r="I35" s="114">
        <f>คุณลักษณะอันพึงประสงค์!AA38</f>
        <v>0</v>
      </c>
      <c r="J35" s="114">
        <f>คุณลักษณะอันพึงประสงค์!AD38</f>
        <v>0</v>
      </c>
      <c r="K35" s="114">
        <f>คุณลักษณะอันพึงประสงค์!AE38</f>
        <v>0</v>
      </c>
      <c r="L35" s="114" t="b">
        <f>คุณลักษณะอันพึงประสงค์!AF38</f>
        <v>0</v>
      </c>
      <c r="M35" s="120"/>
    </row>
    <row r="36" spans="1:13" s="65" customFormat="1" ht="15.95" customHeight="1" x14ac:dyDescent="0.2">
      <c r="A36" s="114">
        <v>33</v>
      </c>
      <c r="B36" s="67" t="str">
        <f>หน้าแรก!C39</f>
        <v>เด็กหญิงเวนิกา  กันยาภู</v>
      </c>
      <c r="C36" s="114">
        <f>คุณลักษณะอันพึงประสงค์!G39</f>
        <v>0</v>
      </c>
      <c r="D36" s="114">
        <f>คุณลักษณะอันพึงประสงค์!J39</f>
        <v>0</v>
      </c>
      <c r="E36" s="114">
        <f>คุณลักษณะอันพึงประสงค์!L39</f>
        <v>0</v>
      </c>
      <c r="F36" s="114">
        <f>คุณลักษณะอันพึงประสงค์!O39</f>
        <v>0</v>
      </c>
      <c r="G36" s="114">
        <f>คุณลักษณะอันพึงประสงค์!T39</f>
        <v>0</v>
      </c>
      <c r="H36" s="114">
        <f>คุณลักษณะอันพึงประสงค์!W39</f>
        <v>0</v>
      </c>
      <c r="I36" s="114">
        <f>คุณลักษณะอันพึงประสงค์!AA39</f>
        <v>0</v>
      </c>
      <c r="J36" s="114">
        <f>คุณลักษณะอันพึงประสงค์!AD39</f>
        <v>0</v>
      </c>
      <c r="K36" s="114">
        <f>คุณลักษณะอันพึงประสงค์!AE39</f>
        <v>0</v>
      </c>
      <c r="L36" s="114" t="b">
        <f>คุณลักษณะอันพึงประสงค์!AF39</f>
        <v>0</v>
      </c>
      <c r="M36" s="120"/>
    </row>
    <row r="37" spans="1:13" s="65" customFormat="1" ht="15.95" customHeight="1" x14ac:dyDescent="0.2">
      <c r="A37" s="114">
        <v>34</v>
      </c>
      <c r="B37" s="67" t="str">
        <f>หน้าแรก!C40</f>
        <v>เด็กหญิงศรัญญา  จันพวง</v>
      </c>
      <c r="C37" s="114">
        <f>คุณลักษณะอันพึงประสงค์!G40</f>
        <v>0</v>
      </c>
      <c r="D37" s="114">
        <f>คุณลักษณะอันพึงประสงค์!J40</f>
        <v>0</v>
      </c>
      <c r="E37" s="114">
        <f>คุณลักษณะอันพึงประสงค์!L40</f>
        <v>0</v>
      </c>
      <c r="F37" s="114">
        <f>คุณลักษณะอันพึงประสงค์!O40</f>
        <v>0</v>
      </c>
      <c r="G37" s="114">
        <f>คุณลักษณะอันพึงประสงค์!T40</f>
        <v>0</v>
      </c>
      <c r="H37" s="114">
        <f>คุณลักษณะอันพึงประสงค์!W40</f>
        <v>0</v>
      </c>
      <c r="I37" s="114">
        <f>คุณลักษณะอันพึงประสงค์!AA40</f>
        <v>0</v>
      </c>
      <c r="J37" s="114">
        <f>คุณลักษณะอันพึงประสงค์!AD40</f>
        <v>0</v>
      </c>
      <c r="K37" s="114">
        <f>คุณลักษณะอันพึงประสงค์!AE40</f>
        <v>0</v>
      </c>
      <c r="L37" s="114" t="b">
        <f>คุณลักษณะอันพึงประสงค์!AF40</f>
        <v>0</v>
      </c>
      <c r="M37" s="120"/>
    </row>
    <row r="38" spans="1:13" s="65" customFormat="1" ht="15.95" customHeight="1" x14ac:dyDescent="0.2">
      <c r="A38" s="114">
        <v>35</v>
      </c>
      <c r="B38" s="67" t="str">
        <f>หน้าแรก!C41</f>
        <v>เด็กหญิงสรัญญา  จันทวี</v>
      </c>
      <c r="C38" s="114">
        <f>คุณลักษณะอันพึงประสงค์!G41</f>
        <v>0</v>
      </c>
      <c r="D38" s="114">
        <f>คุณลักษณะอันพึงประสงค์!J41</f>
        <v>0</v>
      </c>
      <c r="E38" s="114">
        <f>คุณลักษณะอันพึงประสงค์!L41</f>
        <v>0</v>
      </c>
      <c r="F38" s="114">
        <f>คุณลักษณะอันพึงประสงค์!O41</f>
        <v>0</v>
      </c>
      <c r="G38" s="114">
        <f>คุณลักษณะอันพึงประสงค์!T41</f>
        <v>0</v>
      </c>
      <c r="H38" s="114">
        <f>คุณลักษณะอันพึงประสงค์!W41</f>
        <v>0</v>
      </c>
      <c r="I38" s="114">
        <f>คุณลักษณะอันพึงประสงค์!AA41</f>
        <v>0</v>
      </c>
      <c r="J38" s="114">
        <f>คุณลักษณะอันพึงประสงค์!AD41</f>
        <v>0</v>
      </c>
      <c r="K38" s="114">
        <f>คุณลักษณะอันพึงประสงค์!AE41</f>
        <v>0</v>
      </c>
      <c r="L38" s="114" t="b">
        <f>คุณลักษณะอันพึงประสงค์!AF41</f>
        <v>0</v>
      </c>
      <c r="M38" s="120"/>
    </row>
    <row r="39" spans="1:13" s="65" customFormat="1" ht="15.95" customHeight="1" x14ac:dyDescent="0.2">
      <c r="A39" s="114">
        <v>36</v>
      </c>
      <c r="B39" s="67" t="str">
        <f>หน้าแรก!C42</f>
        <v>เด็กหญิงสุนันทา  นามวงศ์</v>
      </c>
      <c r="C39" s="114">
        <f>คุณลักษณะอันพึงประสงค์!G42</f>
        <v>0</v>
      </c>
      <c r="D39" s="114">
        <f>คุณลักษณะอันพึงประสงค์!J42</f>
        <v>0</v>
      </c>
      <c r="E39" s="114">
        <f>คุณลักษณะอันพึงประสงค์!L42</f>
        <v>0</v>
      </c>
      <c r="F39" s="114">
        <f>คุณลักษณะอันพึงประสงค์!O42</f>
        <v>0</v>
      </c>
      <c r="G39" s="114">
        <f>คุณลักษณะอันพึงประสงค์!T42</f>
        <v>0</v>
      </c>
      <c r="H39" s="114">
        <f>คุณลักษณะอันพึงประสงค์!W42</f>
        <v>0</v>
      </c>
      <c r="I39" s="114">
        <f>คุณลักษณะอันพึงประสงค์!AA42</f>
        <v>0</v>
      </c>
      <c r="J39" s="114">
        <f>คุณลักษณะอันพึงประสงค์!AD42</f>
        <v>0</v>
      </c>
      <c r="K39" s="114">
        <f>คุณลักษณะอันพึงประสงค์!AE42</f>
        <v>0</v>
      </c>
      <c r="L39" s="114" t="b">
        <f>คุณลักษณะอันพึงประสงค์!AF42</f>
        <v>0</v>
      </c>
      <c r="M39" s="120"/>
    </row>
    <row r="40" spans="1:13" s="65" customFormat="1" ht="15.95" customHeight="1" x14ac:dyDescent="0.2">
      <c r="A40" s="114">
        <v>37</v>
      </c>
      <c r="B40" s="67" t="str">
        <f>หน้าแรก!C43</f>
        <v>เด็กหญิงสุภัสสร  เจริญศรี</v>
      </c>
      <c r="C40" s="114">
        <f>คุณลักษณะอันพึงประสงค์!G43</f>
        <v>0</v>
      </c>
      <c r="D40" s="114">
        <f>คุณลักษณะอันพึงประสงค์!J43</f>
        <v>0</v>
      </c>
      <c r="E40" s="114">
        <f>คุณลักษณะอันพึงประสงค์!L43</f>
        <v>0</v>
      </c>
      <c r="F40" s="114">
        <f>คุณลักษณะอันพึงประสงค์!O43</f>
        <v>0</v>
      </c>
      <c r="G40" s="114">
        <f>คุณลักษณะอันพึงประสงค์!T43</f>
        <v>0</v>
      </c>
      <c r="H40" s="114">
        <f>คุณลักษณะอันพึงประสงค์!W43</f>
        <v>0</v>
      </c>
      <c r="I40" s="114">
        <f>คุณลักษณะอันพึงประสงค์!AA43</f>
        <v>0</v>
      </c>
      <c r="J40" s="114">
        <f>คุณลักษณะอันพึงประสงค์!AD43</f>
        <v>0</v>
      </c>
      <c r="K40" s="114">
        <f>คุณลักษณะอันพึงประสงค์!AE43</f>
        <v>0</v>
      </c>
      <c r="L40" s="114" t="b">
        <f>คุณลักษณะอันพึงประสงค์!AF43</f>
        <v>0</v>
      </c>
      <c r="M40" s="120"/>
    </row>
    <row r="41" spans="1:13" s="65" customFormat="1" ht="15.95" customHeight="1" x14ac:dyDescent="0.2">
      <c r="A41" s="114">
        <v>38</v>
      </c>
      <c r="B41" s="67" t="str">
        <f>หน้าแรก!C44</f>
        <v>เด็กหญิงสุวรรณิสา  พลนอก</v>
      </c>
      <c r="C41" s="114">
        <f>คุณลักษณะอันพึงประสงค์!G44</f>
        <v>0</v>
      </c>
      <c r="D41" s="114">
        <f>คุณลักษณะอันพึงประสงค์!J44</f>
        <v>0</v>
      </c>
      <c r="E41" s="114">
        <f>คุณลักษณะอันพึงประสงค์!L44</f>
        <v>0</v>
      </c>
      <c r="F41" s="114">
        <f>คุณลักษณะอันพึงประสงค์!O44</f>
        <v>0</v>
      </c>
      <c r="G41" s="114">
        <f>คุณลักษณะอันพึงประสงค์!T44</f>
        <v>0</v>
      </c>
      <c r="H41" s="114">
        <f>คุณลักษณะอันพึงประสงค์!W44</f>
        <v>0</v>
      </c>
      <c r="I41" s="114">
        <f>คุณลักษณะอันพึงประสงค์!AA44</f>
        <v>0</v>
      </c>
      <c r="J41" s="114">
        <f>คุณลักษณะอันพึงประสงค์!AD44</f>
        <v>0</v>
      </c>
      <c r="K41" s="114">
        <f>คุณลักษณะอันพึงประสงค์!AE44</f>
        <v>0</v>
      </c>
      <c r="L41" s="114" t="b">
        <f>คุณลักษณะอันพึงประสงค์!AF44</f>
        <v>0</v>
      </c>
      <c r="M41" s="120"/>
    </row>
    <row r="42" spans="1:13" s="65" customFormat="1" ht="15.95" customHeight="1" x14ac:dyDescent="0.2">
      <c r="A42" s="114">
        <v>39</v>
      </c>
      <c r="B42" s="67" t="str">
        <f>หน้าแรก!C45</f>
        <v>เด็กหญิงหทัยรัตน์  สุวรรณกูฎ</v>
      </c>
      <c r="C42" s="114">
        <f>คุณลักษณะอันพึงประสงค์!G45</f>
        <v>0</v>
      </c>
      <c r="D42" s="114">
        <f>คุณลักษณะอันพึงประสงค์!J45</f>
        <v>0</v>
      </c>
      <c r="E42" s="114">
        <f>คุณลักษณะอันพึงประสงค์!L45</f>
        <v>0</v>
      </c>
      <c r="F42" s="114">
        <f>คุณลักษณะอันพึงประสงค์!O45</f>
        <v>0</v>
      </c>
      <c r="G42" s="114">
        <f>คุณลักษณะอันพึงประสงค์!T45</f>
        <v>0</v>
      </c>
      <c r="H42" s="114">
        <f>คุณลักษณะอันพึงประสงค์!W45</f>
        <v>0</v>
      </c>
      <c r="I42" s="114">
        <f>คุณลักษณะอันพึงประสงค์!AA45</f>
        <v>0</v>
      </c>
      <c r="J42" s="114">
        <f>คุณลักษณะอันพึงประสงค์!AD45</f>
        <v>0</v>
      </c>
      <c r="K42" s="114">
        <f>คุณลักษณะอันพึงประสงค์!AE45</f>
        <v>0</v>
      </c>
      <c r="L42" s="114" t="b">
        <f>คุณลักษณะอันพึงประสงค์!AF45</f>
        <v>0</v>
      </c>
      <c r="M42" s="120"/>
    </row>
    <row r="43" spans="1:13" s="65" customFormat="1" ht="15.95" customHeight="1" x14ac:dyDescent="0.2">
      <c r="A43" s="114">
        <v>40</v>
      </c>
      <c r="B43" s="67" t="str">
        <f>หน้าแรก!C46</f>
        <v>เด็กหญิงอรทัย  สายดวง</v>
      </c>
      <c r="C43" s="114">
        <f>คุณลักษณะอันพึงประสงค์!G46</f>
        <v>0</v>
      </c>
      <c r="D43" s="114">
        <f>คุณลักษณะอันพึงประสงค์!J46</f>
        <v>0</v>
      </c>
      <c r="E43" s="114">
        <f>คุณลักษณะอันพึงประสงค์!L46</f>
        <v>0</v>
      </c>
      <c r="F43" s="114">
        <f>คุณลักษณะอันพึงประสงค์!O46</f>
        <v>0</v>
      </c>
      <c r="G43" s="114">
        <f>คุณลักษณะอันพึงประสงค์!T46</f>
        <v>0</v>
      </c>
      <c r="H43" s="114">
        <f>คุณลักษณะอันพึงประสงค์!W46</f>
        <v>0</v>
      </c>
      <c r="I43" s="114">
        <f>คุณลักษณะอันพึงประสงค์!AA46</f>
        <v>0</v>
      </c>
      <c r="J43" s="114">
        <f>คุณลักษณะอันพึงประสงค์!AD46</f>
        <v>0</v>
      </c>
      <c r="K43" s="114">
        <f>คุณลักษณะอันพึงประสงค์!AE46</f>
        <v>0</v>
      </c>
      <c r="L43" s="114" t="b">
        <f>คุณลักษณะอันพึงประสงค์!AF46</f>
        <v>0</v>
      </c>
      <c r="M43" s="120"/>
    </row>
    <row r="44" spans="1:13" s="65" customFormat="1" ht="15.95" customHeight="1" x14ac:dyDescent="0.2">
      <c r="A44" s="114">
        <v>41</v>
      </c>
      <c r="B44" s="67" t="str">
        <f>หน้าแรก!C47</f>
        <v>เด็กหญิงอาริญา  โลมากาล</v>
      </c>
      <c r="C44" s="114">
        <f>คุณลักษณะอันพึงประสงค์!G47</f>
        <v>0</v>
      </c>
      <c r="D44" s="114">
        <f>คุณลักษณะอันพึงประสงค์!J47</f>
        <v>0</v>
      </c>
      <c r="E44" s="114">
        <f>คุณลักษณะอันพึงประสงค์!L47</f>
        <v>0</v>
      </c>
      <c r="F44" s="114">
        <f>คุณลักษณะอันพึงประสงค์!O47</f>
        <v>0</v>
      </c>
      <c r="G44" s="114">
        <f>คุณลักษณะอันพึงประสงค์!T47</f>
        <v>0</v>
      </c>
      <c r="H44" s="114">
        <f>คุณลักษณะอันพึงประสงค์!W47</f>
        <v>0</v>
      </c>
      <c r="I44" s="114">
        <f>คุณลักษณะอันพึงประสงค์!AA47</f>
        <v>0</v>
      </c>
      <c r="J44" s="114">
        <f>คุณลักษณะอันพึงประสงค์!AD47</f>
        <v>0</v>
      </c>
      <c r="K44" s="114">
        <f>คุณลักษณะอันพึงประสงค์!AE47</f>
        <v>0</v>
      </c>
      <c r="L44" s="114" t="b">
        <f>คุณลักษณะอันพึงประสงค์!AF47</f>
        <v>0</v>
      </c>
      <c r="M44" s="120"/>
    </row>
    <row r="45" spans="1:13" s="65" customFormat="1" ht="15.95" customHeight="1" x14ac:dyDescent="0.2">
      <c r="A45" s="114"/>
      <c r="B45" s="67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20"/>
    </row>
    <row r="46" spans="1:13" s="65" customFormat="1" ht="15.95" customHeight="1" x14ac:dyDescent="0.2">
      <c r="A46" s="114"/>
      <c r="B46" s="67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20"/>
    </row>
    <row r="47" spans="1:13" s="65" customFormat="1" ht="15.95" customHeight="1" x14ac:dyDescent="0.2">
      <c r="A47" s="114"/>
      <c r="B47" s="67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20"/>
    </row>
    <row r="48" spans="1:13" s="65" customFormat="1" ht="15.95" customHeight="1" x14ac:dyDescent="0.2">
      <c r="A48" s="114"/>
      <c r="B48" s="67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20"/>
    </row>
  </sheetData>
  <sheetProtection password="9F5A" sheet="1" objects="1" scenarios="1"/>
  <mergeCells count="3">
    <mergeCell ref="A2:A3"/>
    <mergeCell ref="B2:B3"/>
    <mergeCell ref="A1:L1"/>
  </mergeCells>
  <pageMargins left="0.25" right="0.25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zoomScale="110" zoomScaleNormal="120" zoomScaleSheetLayoutView="110" workbookViewId="0">
      <selection activeCell="B10" sqref="B10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6.12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41</v>
      </c>
      <c r="J2" s="16" t="s">
        <v>53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7" t="s">
        <v>5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30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39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31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32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70" t="s">
        <v>8</v>
      </c>
      <c r="B6" s="158" t="s">
        <v>9</v>
      </c>
      <c r="C6" s="158" t="s">
        <v>16</v>
      </c>
      <c r="D6" s="158"/>
      <c r="E6" s="158" t="s">
        <v>12</v>
      </c>
      <c r="F6" s="158" t="s">
        <v>17</v>
      </c>
      <c r="G6" s="158"/>
      <c r="H6" s="158"/>
      <c r="I6" s="158" t="s">
        <v>12</v>
      </c>
      <c r="J6" s="158" t="s">
        <v>12</v>
      </c>
      <c r="K6" s="158" t="s">
        <v>8</v>
      </c>
      <c r="L6" s="158" t="s">
        <v>9</v>
      </c>
      <c r="M6" s="158" t="s">
        <v>23</v>
      </c>
      <c r="N6" s="158"/>
      <c r="O6" s="158"/>
      <c r="P6" s="158" t="s">
        <v>12</v>
      </c>
      <c r="Q6" s="158" t="s">
        <v>27</v>
      </c>
      <c r="R6" s="158"/>
      <c r="S6" s="158" t="s">
        <v>12</v>
      </c>
      <c r="T6" s="158" t="s">
        <v>12</v>
      </c>
      <c r="U6" s="158" t="s">
        <v>8</v>
      </c>
      <c r="V6" s="158" t="s">
        <v>9</v>
      </c>
      <c r="W6" s="158" t="s">
        <v>33</v>
      </c>
      <c r="X6" s="158"/>
      <c r="Y6" s="158"/>
      <c r="Z6" s="158"/>
      <c r="AA6" s="158"/>
      <c r="AB6" s="158" t="s">
        <v>12</v>
      </c>
      <c r="AC6" s="161" t="s">
        <v>12</v>
      </c>
    </row>
    <row r="7" spans="1:29" ht="165.75" customHeight="1" x14ac:dyDescent="0.2">
      <c r="A7" s="171"/>
      <c r="B7" s="159"/>
      <c r="C7" s="15" t="s">
        <v>10</v>
      </c>
      <c r="D7" s="15" t="s">
        <v>11</v>
      </c>
      <c r="E7" s="159"/>
      <c r="F7" s="15" t="s">
        <v>13</v>
      </c>
      <c r="G7" s="15" t="s">
        <v>14</v>
      </c>
      <c r="H7" s="15" t="s">
        <v>15</v>
      </c>
      <c r="I7" s="159"/>
      <c r="J7" s="159"/>
      <c r="K7" s="159"/>
      <c r="L7" s="159"/>
      <c r="M7" s="15" t="s">
        <v>24</v>
      </c>
      <c r="N7" s="15" t="s">
        <v>25</v>
      </c>
      <c r="O7" s="15" t="s">
        <v>26</v>
      </c>
      <c r="P7" s="159"/>
      <c r="Q7" s="15" t="s">
        <v>28</v>
      </c>
      <c r="R7" s="15" t="s">
        <v>29</v>
      </c>
      <c r="S7" s="159"/>
      <c r="T7" s="159"/>
      <c r="U7" s="159"/>
      <c r="V7" s="159"/>
      <c r="W7" s="15" t="s">
        <v>34</v>
      </c>
      <c r="X7" s="15" t="s">
        <v>35</v>
      </c>
      <c r="Y7" s="15" t="s">
        <v>36</v>
      </c>
      <c r="Z7" s="15" t="s">
        <v>37</v>
      </c>
      <c r="AA7" s="15" t="s">
        <v>38</v>
      </c>
      <c r="AB7" s="159"/>
      <c r="AC7" s="162"/>
    </row>
    <row r="8" spans="1:29" ht="24" thickBot="1" x14ac:dyDescent="0.25">
      <c r="A8" s="172"/>
      <c r="B8" s="160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2">
        <v>15</v>
      </c>
      <c r="K8" s="160"/>
      <c r="L8" s="160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2">
        <v>15</v>
      </c>
      <c r="U8" s="160"/>
      <c r="V8" s="160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30">
        <v>1</v>
      </c>
      <c r="B9" s="31" t="str">
        <f>หน้าแรก!C7</f>
        <v>เด็กชายกิตติธัช  วงศ์เกย</v>
      </c>
      <c r="C9" s="86">
        <v>3</v>
      </c>
      <c r="D9" s="86">
        <v>3</v>
      </c>
      <c r="E9" s="8">
        <f>SUM(C9:D9)</f>
        <v>6</v>
      </c>
      <c r="F9" s="86">
        <v>3</v>
      </c>
      <c r="G9" s="86">
        <v>3</v>
      </c>
      <c r="H9" s="86">
        <v>3</v>
      </c>
      <c r="I9" s="8">
        <f>SUM(F9:H9)</f>
        <v>9</v>
      </c>
      <c r="J9" s="8">
        <f>E9+I9</f>
        <v>15</v>
      </c>
      <c r="K9" s="8">
        <v>1</v>
      </c>
      <c r="L9" s="31" t="str">
        <f t="shared" ref="L9:L49" si="0">B9</f>
        <v>เด็กชายกิตติธัช  วงศ์เกย</v>
      </c>
      <c r="M9" s="86">
        <v>3</v>
      </c>
      <c r="N9" s="86">
        <v>3</v>
      </c>
      <c r="O9" s="86">
        <v>3</v>
      </c>
      <c r="P9" s="8">
        <f>SUM(M9:O9)</f>
        <v>9</v>
      </c>
      <c r="Q9" s="86">
        <v>2</v>
      </c>
      <c r="R9" s="86">
        <v>2</v>
      </c>
      <c r="S9" s="8">
        <f>SUM(Q9:R9)</f>
        <v>4</v>
      </c>
      <c r="T9" s="34">
        <f>P9+S9</f>
        <v>13</v>
      </c>
      <c r="U9" s="8">
        <v>1</v>
      </c>
      <c r="V9" s="31" t="str">
        <f t="shared" ref="V9:V49" si="1">B9</f>
        <v>เด็กชายกิตติธัช  วงศ์เกย</v>
      </c>
      <c r="W9" s="86">
        <v>3</v>
      </c>
      <c r="X9" s="86">
        <v>3</v>
      </c>
      <c r="Y9" s="86">
        <v>3</v>
      </c>
      <c r="Z9" s="86">
        <v>3</v>
      </c>
      <c r="AA9" s="86">
        <v>3</v>
      </c>
      <c r="AB9" s="8">
        <f>SUM(W9:AA9)</f>
        <v>15</v>
      </c>
      <c r="AC9" s="8">
        <f>J9+T9+AB9</f>
        <v>43</v>
      </c>
    </row>
    <row r="10" spans="1:29" ht="18.95" customHeight="1" x14ac:dyDescent="0.5">
      <c r="A10" s="5">
        <v>2</v>
      </c>
      <c r="B10" s="4" t="str">
        <f>หน้าแรก!C8</f>
        <v>เด็กชายกิตติศักดิ์  มณีสวาท</v>
      </c>
      <c r="C10" s="87">
        <v>2</v>
      </c>
      <c r="D10" s="87">
        <v>2</v>
      </c>
      <c r="E10" s="6">
        <f t="shared" ref="E10:E49" si="2">SUM(C10:D10)</f>
        <v>4</v>
      </c>
      <c r="F10" s="87">
        <v>2</v>
      </c>
      <c r="G10" s="87">
        <v>2</v>
      </c>
      <c r="H10" s="87">
        <v>2</v>
      </c>
      <c r="I10" s="6">
        <f t="shared" ref="I10:I49" si="3">SUM(F10:H10)</f>
        <v>6</v>
      </c>
      <c r="J10" s="6">
        <f t="shared" ref="J10:J49" si="4">E10+I10</f>
        <v>10</v>
      </c>
      <c r="K10" s="6">
        <v>2</v>
      </c>
      <c r="L10" s="4" t="str">
        <f t="shared" si="0"/>
        <v>เด็กชายกิตติศักดิ์  มณีสวาท</v>
      </c>
      <c r="M10" s="87">
        <v>2</v>
      </c>
      <c r="N10" s="87">
        <v>2</v>
      </c>
      <c r="O10" s="87">
        <v>2</v>
      </c>
      <c r="P10" s="8">
        <f t="shared" ref="P10:P49" si="5">SUM(M10:O10)</f>
        <v>6</v>
      </c>
      <c r="Q10" s="87">
        <v>2</v>
      </c>
      <c r="R10" s="87">
        <v>2</v>
      </c>
      <c r="S10" s="8">
        <f t="shared" ref="S10:S49" si="6">SUM(Q10:R10)</f>
        <v>4</v>
      </c>
      <c r="T10" s="34">
        <f t="shared" ref="T10:T49" si="7">P10+S10</f>
        <v>10</v>
      </c>
      <c r="U10" s="6">
        <v>2</v>
      </c>
      <c r="V10" s="4" t="str">
        <f t="shared" si="1"/>
        <v>เด็กชายกิตติศักดิ์  มณีสวาท</v>
      </c>
      <c r="W10" s="87">
        <v>2</v>
      </c>
      <c r="X10" s="87">
        <v>2</v>
      </c>
      <c r="Y10" s="87">
        <v>2</v>
      </c>
      <c r="Z10" s="87">
        <v>2</v>
      </c>
      <c r="AA10" s="87">
        <v>2</v>
      </c>
      <c r="AB10" s="8">
        <f t="shared" ref="AB10:AB49" si="8">SUM(W10:AA10)</f>
        <v>10</v>
      </c>
      <c r="AC10" s="8">
        <f t="shared" ref="AC10:AC49" si="9">J10+T10+AB10</f>
        <v>30</v>
      </c>
    </row>
    <row r="11" spans="1:29" ht="18.95" customHeight="1" x14ac:dyDescent="0.5">
      <c r="A11" s="5">
        <v>3</v>
      </c>
      <c r="B11" s="4" t="str">
        <f>หน้าแรก!C9</f>
        <v>เด็กชายฉัตรเกล้า  จุทามณี</v>
      </c>
      <c r="C11" s="87">
        <v>2</v>
      </c>
      <c r="D11" s="87">
        <v>2</v>
      </c>
      <c r="E11" s="6">
        <f t="shared" si="2"/>
        <v>4</v>
      </c>
      <c r="F11" s="87"/>
      <c r="G11" s="87"/>
      <c r="H11" s="87"/>
      <c r="I11" s="6">
        <f t="shared" si="3"/>
        <v>0</v>
      </c>
      <c r="J11" s="6">
        <f t="shared" si="4"/>
        <v>4</v>
      </c>
      <c r="K11" s="6">
        <v>3</v>
      </c>
      <c r="L11" s="4" t="str">
        <f t="shared" si="0"/>
        <v>เด็กชายฉัตรเกล้า  จุทามณี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4">
        <f t="shared" si="7"/>
        <v>0</v>
      </c>
      <c r="U11" s="6">
        <v>3</v>
      </c>
      <c r="V11" s="4" t="str">
        <f t="shared" si="1"/>
        <v>เด็กชายฉัตรเกล้า  จุทามณี</v>
      </c>
      <c r="W11" s="87"/>
      <c r="X11" s="87"/>
      <c r="Y11" s="87"/>
      <c r="Z11" s="87"/>
      <c r="AA11" s="87"/>
      <c r="AB11" s="8">
        <f t="shared" si="8"/>
        <v>0</v>
      </c>
      <c r="AC11" s="8">
        <f t="shared" si="9"/>
        <v>4</v>
      </c>
    </row>
    <row r="12" spans="1:29" ht="18.95" customHeight="1" x14ac:dyDescent="0.5">
      <c r="A12" s="5">
        <v>4</v>
      </c>
      <c r="B12" s="4" t="str">
        <f>หน้าแรก!C10</f>
        <v>เด็กชายนนธวัฒน์  น้วยวรรณะ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6">
        <f t="shared" si="4"/>
        <v>0</v>
      </c>
      <c r="K12" s="6">
        <v>4</v>
      </c>
      <c r="L12" s="4" t="str">
        <f t="shared" si="0"/>
        <v>เด็กชายนนธวัฒน์  น้วยวรรณะ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4">
        <f t="shared" si="7"/>
        <v>0</v>
      </c>
      <c r="U12" s="6">
        <v>4</v>
      </c>
      <c r="V12" s="4" t="str">
        <f t="shared" si="1"/>
        <v>เด็กชายนนธวัฒน์  น้วยวรรณะ</v>
      </c>
      <c r="W12" s="87"/>
      <c r="X12" s="87"/>
      <c r="Y12" s="87"/>
      <c r="Z12" s="87"/>
      <c r="AA12" s="87"/>
      <c r="AB12" s="8">
        <f t="shared" si="8"/>
        <v>0</v>
      </c>
      <c r="AC12" s="8">
        <f t="shared" si="9"/>
        <v>0</v>
      </c>
    </row>
    <row r="13" spans="1:29" ht="18.95" customHeight="1" x14ac:dyDescent="0.5">
      <c r="A13" s="5">
        <v>5</v>
      </c>
      <c r="B13" s="4" t="str">
        <f>หน้าแรก!C11</f>
        <v>เด็กชายประสิทธิ์  ภูแดนผา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6">
        <f t="shared" si="4"/>
        <v>0</v>
      </c>
      <c r="K13" s="6">
        <v>5</v>
      </c>
      <c r="L13" s="4" t="str">
        <f t="shared" si="0"/>
        <v>เด็กชายประสิทธิ์  ภูแดนผา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4">
        <f t="shared" si="7"/>
        <v>0</v>
      </c>
      <c r="U13" s="6">
        <v>5</v>
      </c>
      <c r="V13" s="4" t="str">
        <f t="shared" si="1"/>
        <v>เด็กชายประสิทธิ์  ภูแดนผา</v>
      </c>
      <c r="W13" s="87"/>
      <c r="X13" s="87"/>
      <c r="Y13" s="87"/>
      <c r="Z13" s="87"/>
      <c r="AA13" s="87"/>
      <c r="AB13" s="8">
        <f t="shared" si="8"/>
        <v>0</v>
      </c>
      <c r="AC13" s="8">
        <f t="shared" si="9"/>
        <v>0</v>
      </c>
    </row>
    <row r="14" spans="1:29" ht="18.95" customHeight="1" x14ac:dyDescent="0.5">
      <c r="A14" s="5">
        <v>6</v>
      </c>
      <c r="B14" s="4" t="str">
        <f>หน้าแรก!C12</f>
        <v>เด็กชายพัฒธนพงษ์  บุราไกร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6">
        <f t="shared" si="4"/>
        <v>0</v>
      </c>
      <c r="K14" s="6">
        <v>6</v>
      </c>
      <c r="L14" s="4" t="str">
        <f t="shared" si="0"/>
        <v>เด็กชายพัฒธนพงษ์  บุราไกร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4">
        <f t="shared" si="7"/>
        <v>0</v>
      </c>
      <c r="U14" s="6">
        <v>6</v>
      </c>
      <c r="V14" s="4" t="str">
        <f t="shared" si="1"/>
        <v>เด็กชายพัฒธนพงษ์  บุราไกร</v>
      </c>
      <c r="W14" s="87"/>
      <c r="X14" s="87"/>
      <c r="Y14" s="87"/>
      <c r="Z14" s="87"/>
      <c r="AA14" s="87"/>
      <c r="AB14" s="8">
        <f t="shared" si="8"/>
        <v>0</v>
      </c>
      <c r="AC14" s="8">
        <f t="shared" si="9"/>
        <v>0</v>
      </c>
    </row>
    <row r="15" spans="1:29" ht="18.95" customHeight="1" x14ac:dyDescent="0.5">
      <c r="A15" s="5">
        <v>7</v>
      </c>
      <c r="B15" s="4" t="str">
        <f>หน้าแรก!C13</f>
        <v>เด็กชายวรพล  โสมศรี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6">
        <f t="shared" si="4"/>
        <v>0</v>
      </c>
      <c r="K15" s="6">
        <v>7</v>
      </c>
      <c r="L15" s="4" t="str">
        <f t="shared" si="0"/>
        <v>เด็กชายวรพล  โสมศรี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4">
        <f t="shared" si="7"/>
        <v>0</v>
      </c>
      <c r="U15" s="6">
        <v>7</v>
      </c>
      <c r="V15" s="4" t="str">
        <f t="shared" si="1"/>
        <v>เด็กชายวรพล  โสมศรี</v>
      </c>
      <c r="W15" s="87"/>
      <c r="X15" s="87"/>
      <c r="Y15" s="87"/>
      <c r="Z15" s="87"/>
      <c r="AA15" s="87"/>
      <c r="AB15" s="8">
        <f t="shared" si="8"/>
        <v>0</v>
      </c>
      <c r="AC15" s="8">
        <f t="shared" si="9"/>
        <v>0</v>
      </c>
    </row>
    <row r="16" spans="1:29" ht="18.95" customHeight="1" x14ac:dyDescent="0.5">
      <c r="A16" s="5">
        <v>8</v>
      </c>
      <c r="B16" s="4" t="str">
        <f>หน้าแรก!C14</f>
        <v>เด็กชายวีรพล  ทองคำพงศ์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6">
        <f t="shared" si="4"/>
        <v>0</v>
      </c>
      <c r="K16" s="6">
        <v>8</v>
      </c>
      <c r="L16" s="4" t="str">
        <f t="shared" si="0"/>
        <v>เด็กชายวีรพล  ทองคำพงศ์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4">
        <f t="shared" si="7"/>
        <v>0</v>
      </c>
      <c r="U16" s="6">
        <v>8</v>
      </c>
      <c r="V16" s="4" t="str">
        <f t="shared" si="1"/>
        <v>เด็กชายวีรพล  ทองคำพงศ์</v>
      </c>
      <c r="W16" s="87"/>
      <c r="X16" s="87"/>
      <c r="Y16" s="87"/>
      <c r="Z16" s="87"/>
      <c r="AA16" s="87"/>
      <c r="AB16" s="8">
        <f t="shared" si="8"/>
        <v>0</v>
      </c>
      <c r="AC16" s="8">
        <f t="shared" si="9"/>
        <v>0</v>
      </c>
    </row>
    <row r="17" spans="1:29" ht="18.95" customHeight="1" x14ac:dyDescent="0.5">
      <c r="A17" s="5">
        <v>9</v>
      </c>
      <c r="B17" s="4" t="str">
        <f>หน้าแรก!C15</f>
        <v>เด็กชายศราวุธ  ปัจฉาพร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6">
        <f t="shared" si="4"/>
        <v>0</v>
      </c>
      <c r="K17" s="6">
        <v>9</v>
      </c>
      <c r="L17" s="4" t="str">
        <f t="shared" si="0"/>
        <v>เด็กชายศราวุธ  ปัจฉาพร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4">
        <f t="shared" si="7"/>
        <v>0</v>
      </c>
      <c r="U17" s="6">
        <v>9</v>
      </c>
      <c r="V17" s="4" t="str">
        <f t="shared" si="1"/>
        <v>เด็กชายศราวุธ  ปัจฉาพร</v>
      </c>
      <c r="W17" s="87"/>
      <c r="X17" s="87"/>
      <c r="Y17" s="87"/>
      <c r="Z17" s="87"/>
      <c r="AA17" s="87"/>
      <c r="AB17" s="8">
        <f t="shared" si="8"/>
        <v>0</v>
      </c>
      <c r="AC17" s="8">
        <f t="shared" si="9"/>
        <v>0</v>
      </c>
    </row>
    <row r="18" spans="1:29" ht="18.95" customHeight="1" x14ac:dyDescent="0.5">
      <c r="A18" s="5">
        <v>10</v>
      </c>
      <c r="B18" s="4" t="str">
        <f>หน้าแรก!C16</f>
        <v>เด็กชายเสกสรร  อัญโย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6">
        <f t="shared" si="4"/>
        <v>0</v>
      </c>
      <c r="K18" s="6">
        <v>10</v>
      </c>
      <c r="L18" s="4" t="str">
        <f t="shared" si="0"/>
        <v>เด็กชายเสกสรร  อัญโย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4">
        <f t="shared" si="7"/>
        <v>0</v>
      </c>
      <c r="U18" s="6">
        <v>10</v>
      </c>
      <c r="V18" s="4" t="str">
        <f t="shared" si="1"/>
        <v>เด็กชายเสกสรร  อัญโย</v>
      </c>
      <c r="W18" s="87"/>
      <c r="X18" s="87"/>
      <c r="Y18" s="87"/>
      <c r="Z18" s="87"/>
      <c r="AA18" s="87"/>
      <c r="AB18" s="8">
        <f t="shared" si="8"/>
        <v>0</v>
      </c>
      <c r="AC18" s="8">
        <f t="shared" si="9"/>
        <v>0</v>
      </c>
    </row>
    <row r="19" spans="1:29" ht="18.95" customHeight="1" x14ac:dyDescent="0.5">
      <c r="A19" s="5">
        <v>11</v>
      </c>
      <c r="B19" s="4" t="str">
        <f>หน้าแรก!C17</f>
        <v>เด็กหญิงกนกรัชต์  สุโกพันธ์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6">
        <f t="shared" si="4"/>
        <v>0</v>
      </c>
      <c r="K19" s="6">
        <v>11</v>
      </c>
      <c r="L19" s="4" t="str">
        <f t="shared" si="0"/>
        <v>เด็กหญิงกนกรัชต์  สุโกพันธ์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4">
        <f t="shared" si="7"/>
        <v>0</v>
      </c>
      <c r="U19" s="6">
        <v>11</v>
      </c>
      <c r="V19" s="4" t="str">
        <f t="shared" si="1"/>
        <v>เด็กหญิงกนกรัชต์  สุโกพันธ์</v>
      </c>
      <c r="W19" s="87"/>
      <c r="X19" s="87"/>
      <c r="Y19" s="87"/>
      <c r="Z19" s="87"/>
      <c r="AA19" s="87"/>
      <c r="AB19" s="8">
        <f t="shared" si="8"/>
        <v>0</v>
      </c>
      <c r="AC19" s="8">
        <f t="shared" si="9"/>
        <v>0</v>
      </c>
    </row>
    <row r="20" spans="1:29" ht="18.95" customHeight="1" x14ac:dyDescent="0.5">
      <c r="A20" s="5">
        <v>12</v>
      </c>
      <c r="B20" s="4" t="str">
        <f>หน้าแรก!C18</f>
        <v>เด็กหญิงกมลชนก  ราตรี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6">
        <f t="shared" si="4"/>
        <v>0</v>
      </c>
      <c r="K20" s="6">
        <v>12</v>
      </c>
      <c r="L20" s="4" t="str">
        <f t="shared" si="0"/>
        <v>เด็กหญิงกมลชนก  ราตรี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4">
        <f t="shared" si="7"/>
        <v>0</v>
      </c>
      <c r="U20" s="6">
        <v>12</v>
      </c>
      <c r="V20" s="4" t="str">
        <f t="shared" si="1"/>
        <v>เด็กหญิงกมลชนก  ราตรี</v>
      </c>
      <c r="W20" s="87"/>
      <c r="X20" s="87"/>
      <c r="Y20" s="87"/>
      <c r="Z20" s="87"/>
      <c r="AA20" s="87"/>
      <c r="AB20" s="8">
        <f t="shared" si="8"/>
        <v>0</v>
      </c>
      <c r="AC20" s="8">
        <f t="shared" si="9"/>
        <v>0</v>
      </c>
    </row>
    <row r="21" spans="1:29" ht="18.95" customHeight="1" x14ac:dyDescent="0.5">
      <c r="A21" s="5">
        <v>13</v>
      </c>
      <c r="B21" s="4" t="str">
        <f>หน้าแรก!C19</f>
        <v>เด็กหญิงกมลพรรณ  แก้วบุญเรือง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6">
        <f t="shared" si="4"/>
        <v>0</v>
      </c>
      <c r="K21" s="6">
        <v>13</v>
      </c>
      <c r="L21" s="4" t="str">
        <f t="shared" si="0"/>
        <v>เด็กหญิงกมลพรรณ  แก้วบุญเรือง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4">
        <f t="shared" si="7"/>
        <v>0</v>
      </c>
      <c r="U21" s="6">
        <v>13</v>
      </c>
      <c r="V21" s="4" t="str">
        <f t="shared" si="1"/>
        <v>เด็กหญิงกมลพรรณ  แก้วบุญเรือง</v>
      </c>
      <c r="W21" s="87"/>
      <c r="X21" s="87"/>
      <c r="Y21" s="87"/>
      <c r="Z21" s="87"/>
      <c r="AA21" s="87"/>
      <c r="AB21" s="8">
        <f t="shared" si="8"/>
        <v>0</v>
      </c>
      <c r="AC21" s="8">
        <f t="shared" si="9"/>
        <v>0</v>
      </c>
    </row>
    <row r="22" spans="1:29" ht="18.95" customHeight="1" x14ac:dyDescent="0.5">
      <c r="A22" s="5">
        <v>14</v>
      </c>
      <c r="B22" s="4" t="str">
        <f>หน้าแรก!C20</f>
        <v>เด็กหญิงกรรณิภา  ศรีแก้ว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6">
        <f t="shared" si="4"/>
        <v>0</v>
      </c>
      <c r="K22" s="6">
        <v>14</v>
      </c>
      <c r="L22" s="4" t="str">
        <f t="shared" si="0"/>
        <v>เด็กหญิงกรรณิภา  ศรีแก้ว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4">
        <f t="shared" si="7"/>
        <v>0</v>
      </c>
      <c r="U22" s="6">
        <v>14</v>
      </c>
      <c r="V22" s="4" t="str">
        <f t="shared" si="1"/>
        <v>เด็กหญิงกรรณิภา  ศรีแก้ว</v>
      </c>
      <c r="W22" s="87"/>
      <c r="X22" s="87"/>
      <c r="Y22" s="87"/>
      <c r="Z22" s="87"/>
      <c r="AA22" s="87"/>
      <c r="AB22" s="8">
        <f t="shared" si="8"/>
        <v>0</v>
      </c>
      <c r="AC22" s="8">
        <f t="shared" si="9"/>
        <v>0</v>
      </c>
    </row>
    <row r="23" spans="1:29" ht="18.95" customHeight="1" x14ac:dyDescent="0.5">
      <c r="A23" s="5">
        <v>15</v>
      </c>
      <c r="B23" s="4" t="str">
        <f>หน้าแรก!C21</f>
        <v>เด็กหญิงกัญญาณัฐ  แก้วบัวสา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6">
        <f t="shared" si="4"/>
        <v>0</v>
      </c>
      <c r="K23" s="6">
        <v>15</v>
      </c>
      <c r="L23" s="4" t="str">
        <f t="shared" si="0"/>
        <v>เด็กหญิงกัญญาณัฐ  แก้วบัวสา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4">
        <f t="shared" si="7"/>
        <v>0</v>
      </c>
      <c r="U23" s="6">
        <v>15</v>
      </c>
      <c r="V23" s="4" t="str">
        <f t="shared" si="1"/>
        <v>เด็กหญิงกัญญาณัฐ  แก้วบัวสา</v>
      </c>
      <c r="W23" s="87"/>
      <c r="X23" s="87"/>
      <c r="Y23" s="87"/>
      <c r="Z23" s="87"/>
      <c r="AA23" s="87"/>
      <c r="AB23" s="8">
        <f t="shared" si="8"/>
        <v>0</v>
      </c>
      <c r="AC23" s="8">
        <f t="shared" si="9"/>
        <v>0</v>
      </c>
    </row>
    <row r="24" spans="1:29" ht="18.95" customHeight="1" x14ac:dyDescent="0.5">
      <c r="A24" s="5">
        <v>16</v>
      </c>
      <c r="B24" s="4" t="str">
        <f>หน้าแรก!C22</f>
        <v>เด็กหญิงเกศมณี  ดำริห์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6">
        <f t="shared" si="4"/>
        <v>0</v>
      </c>
      <c r="K24" s="6">
        <v>16</v>
      </c>
      <c r="L24" s="4" t="str">
        <f t="shared" si="0"/>
        <v>เด็กหญิงเกศมณี  ดำริห์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4">
        <f t="shared" si="7"/>
        <v>0</v>
      </c>
      <c r="U24" s="6">
        <v>16</v>
      </c>
      <c r="V24" s="4" t="str">
        <f t="shared" si="1"/>
        <v>เด็กหญิงเกศมณี  ดำริห์</v>
      </c>
      <c r="W24" s="87"/>
      <c r="X24" s="87"/>
      <c r="Y24" s="87"/>
      <c r="Z24" s="87"/>
      <c r="AA24" s="87"/>
      <c r="AB24" s="8">
        <f t="shared" si="8"/>
        <v>0</v>
      </c>
      <c r="AC24" s="8">
        <f t="shared" si="9"/>
        <v>0</v>
      </c>
    </row>
    <row r="25" spans="1:29" ht="18.95" customHeight="1" x14ac:dyDescent="0.5">
      <c r="A25" s="5">
        <v>17</v>
      </c>
      <c r="B25" s="4" t="str">
        <f>หน้าแรก!C23</f>
        <v>เด็กหญิงเกษรา  ประทาน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6">
        <f t="shared" si="4"/>
        <v>0</v>
      </c>
      <c r="K25" s="6">
        <v>17</v>
      </c>
      <c r="L25" s="4" t="str">
        <f t="shared" si="0"/>
        <v>เด็กหญิงเกษรา  ประทาน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4">
        <f t="shared" si="7"/>
        <v>0</v>
      </c>
      <c r="U25" s="6">
        <v>17</v>
      </c>
      <c r="V25" s="4" t="str">
        <f t="shared" si="1"/>
        <v>เด็กหญิงเกษรา  ประทาน</v>
      </c>
      <c r="W25" s="87"/>
      <c r="X25" s="87"/>
      <c r="Y25" s="87"/>
      <c r="Z25" s="87"/>
      <c r="AA25" s="87"/>
      <c r="AB25" s="8">
        <f t="shared" si="8"/>
        <v>0</v>
      </c>
      <c r="AC25" s="8">
        <f t="shared" si="9"/>
        <v>0</v>
      </c>
    </row>
    <row r="26" spans="1:29" ht="18.95" customHeight="1" x14ac:dyDescent="0.5">
      <c r="A26" s="5">
        <v>18</v>
      </c>
      <c r="B26" s="4" t="str">
        <f>หน้าแรก!C24</f>
        <v>เด็กหญิงคติยา  คำเคนบ้ง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6">
        <f t="shared" si="4"/>
        <v>0</v>
      </c>
      <c r="K26" s="6">
        <v>18</v>
      </c>
      <c r="L26" s="4" t="str">
        <f t="shared" si="0"/>
        <v>เด็กหญิงคติยา  คำเคนบ้ง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4">
        <f t="shared" si="7"/>
        <v>0</v>
      </c>
      <c r="U26" s="6">
        <v>18</v>
      </c>
      <c r="V26" s="4" t="str">
        <f t="shared" si="1"/>
        <v>เด็กหญิงคติยา  คำเคนบ้ง</v>
      </c>
      <c r="W26" s="87"/>
      <c r="X26" s="87"/>
      <c r="Y26" s="87"/>
      <c r="Z26" s="87"/>
      <c r="AA26" s="87"/>
      <c r="AB26" s="8">
        <f t="shared" si="8"/>
        <v>0</v>
      </c>
      <c r="AC26" s="8">
        <f t="shared" si="9"/>
        <v>0</v>
      </c>
    </row>
    <row r="27" spans="1:29" ht="18.95" customHeight="1" x14ac:dyDescent="0.5">
      <c r="A27" s="5">
        <v>19</v>
      </c>
      <c r="B27" s="4" t="str">
        <f>หน้าแรก!C25</f>
        <v>เด็กหญิงจันทิมา  วงษ์ชมภู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6">
        <f t="shared" si="4"/>
        <v>0</v>
      </c>
      <c r="K27" s="6">
        <v>19</v>
      </c>
      <c r="L27" s="4" t="str">
        <f t="shared" si="0"/>
        <v>เด็กหญิงจันทิมา  วงษ์ชมภู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4">
        <f t="shared" si="7"/>
        <v>0</v>
      </c>
      <c r="U27" s="6">
        <v>19</v>
      </c>
      <c r="V27" s="4" t="str">
        <f t="shared" si="1"/>
        <v>เด็กหญิงจันทิมา  วงษ์ชมภู</v>
      </c>
      <c r="W27" s="87"/>
      <c r="X27" s="87"/>
      <c r="Y27" s="87"/>
      <c r="Z27" s="87"/>
      <c r="AA27" s="87"/>
      <c r="AB27" s="8">
        <f t="shared" si="8"/>
        <v>0</v>
      </c>
      <c r="AC27" s="8">
        <f t="shared" si="9"/>
        <v>0</v>
      </c>
    </row>
    <row r="28" spans="1:29" ht="18.95" customHeight="1" x14ac:dyDescent="0.5">
      <c r="A28" s="5">
        <v>20</v>
      </c>
      <c r="B28" s="4" t="str">
        <f>หน้าแรก!C26</f>
        <v>เด็กหญิงชลธิชา  ลือโฮ้ง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6">
        <f t="shared" si="4"/>
        <v>0</v>
      </c>
      <c r="K28" s="6">
        <v>20</v>
      </c>
      <c r="L28" s="4" t="str">
        <f t="shared" si="0"/>
        <v>เด็กหญิงชลธิชา  ลือโฮ้ง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4">
        <f t="shared" si="7"/>
        <v>0</v>
      </c>
      <c r="U28" s="6">
        <v>20</v>
      </c>
      <c r="V28" s="4" t="str">
        <f t="shared" si="1"/>
        <v>เด็กหญิงชลธิชา  ลือโฮ้ง</v>
      </c>
      <c r="W28" s="87"/>
      <c r="X28" s="87"/>
      <c r="Y28" s="87"/>
      <c r="Z28" s="87"/>
      <c r="AA28" s="87"/>
      <c r="AB28" s="8">
        <f t="shared" si="8"/>
        <v>0</v>
      </c>
      <c r="AC28" s="8">
        <f t="shared" si="9"/>
        <v>0</v>
      </c>
    </row>
    <row r="29" spans="1:29" ht="18.95" customHeight="1" x14ac:dyDescent="0.5">
      <c r="A29" s="5">
        <v>21</v>
      </c>
      <c r="B29" s="4" t="str">
        <f>หน้าแรก!C27</f>
        <v>เด็กหญิงชลิตา  โพธิ์ขาว</v>
      </c>
      <c r="C29" s="87"/>
      <c r="D29" s="87"/>
      <c r="E29" s="6">
        <f t="shared" si="2"/>
        <v>0</v>
      </c>
      <c r="F29" s="87"/>
      <c r="G29" s="87"/>
      <c r="H29" s="87"/>
      <c r="I29" s="6">
        <f t="shared" si="3"/>
        <v>0</v>
      </c>
      <c r="J29" s="6">
        <f t="shared" si="4"/>
        <v>0</v>
      </c>
      <c r="K29" s="6">
        <v>21</v>
      </c>
      <c r="L29" s="4" t="str">
        <f t="shared" si="0"/>
        <v>เด็กหญิงชลิตา  โพธิ์ขาว</v>
      </c>
      <c r="M29" s="87"/>
      <c r="N29" s="87"/>
      <c r="O29" s="87"/>
      <c r="P29" s="8">
        <f t="shared" si="5"/>
        <v>0</v>
      </c>
      <c r="Q29" s="87"/>
      <c r="R29" s="87"/>
      <c r="S29" s="8">
        <f t="shared" si="6"/>
        <v>0</v>
      </c>
      <c r="T29" s="34">
        <f t="shared" si="7"/>
        <v>0</v>
      </c>
      <c r="U29" s="6">
        <v>21</v>
      </c>
      <c r="V29" s="4" t="str">
        <f t="shared" si="1"/>
        <v>เด็กหญิงชลิตา  โพธิ์ขาว</v>
      </c>
      <c r="W29" s="87"/>
      <c r="X29" s="87"/>
      <c r="Y29" s="87"/>
      <c r="Z29" s="87"/>
      <c r="AA29" s="87"/>
      <c r="AB29" s="8">
        <f t="shared" si="8"/>
        <v>0</v>
      </c>
      <c r="AC29" s="8">
        <f t="shared" si="9"/>
        <v>0</v>
      </c>
    </row>
    <row r="30" spans="1:29" ht="18.95" customHeight="1" x14ac:dyDescent="0.5">
      <c r="A30" s="5">
        <v>22</v>
      </c>
      <c r="B30" s="4" t="str">
        <f>หน้าแรก!C28</f>
        <v>เด็กหญิงณัฐรุจา  ลาคำเสน</v>
      </c>
      <c r="C30" s="87"/>
      <c r="D30" s="87"/>
      <c r="E30" s="6">
        <f t="shared" si="2"/>
        <v>0</v>
      </c>
      <c r="F30" s="87"/>
      <c r="G30" s="87"/>
      <c r="H30" s="87"/>
      <c r="I30" s="6">
        <f t="shared" si="3"/>
        <v>0</v>
      </c>
      <c r="J30" s="6">
        <f t="shared" si="4"/>
        <v>0</v>
      </c>
      <c r="K30" s="6">
        <v>22</v>
      </c>
      <c r="L30" s="4" t="str">
        <f t="shared" si="0"/>
        <v>เด็กหญิงณัฐรุจา  ลาคำเสน</v>
      </c>
      <c r="M30" s="87"/>
      <c r="N30" s="87"/>
      <c r="O30" s="87"/>
      <c r="P30" s="8">
        <f t="shared" si="5"/>
        <v>0</v>
      </c>
      <c r="Q30" s="87"/>
      <c r="R30" s="87"/>
      <c r="S30" s="8">
        <f t="shared" si="6"/>
        <v>0</v>
      </c>
      <c r="T30" s="34">
        <f t="shared" si="7"/>
        <v>0</v>
      </c>
      <c r="U30" s="6">
        <v>22</v>
      </c>
      <c r="V30" s="4" t="str">
        <f t="shared" si="1"/>
        <v>เด็กหญิงณัฐรุจา  ลาคำเสน</v>
      </c>
      <c r="W30" s="87"/>
      <c r="X30" s="87"/>
      <c r="Y30" s="87"/>
      <c r="Z30" s="87"/>
      <c r="AA30" s="87"/>
      <c r="AB30" s="8">
        <f t="shared" si="8"/>
        <v>0</v>
      </c>
      <c r="AC30" s="8">
        <f t="shared" si="9"/>
        <v>0</v>
      </c>
    </row>
    <row r="31" spans="1:29" ht="18.95" customHeight="1" x14ac:dyDescent="0.5">
      <c r="A31" s="5">
        <v>23</v>
      </c>
      <c r="B31" s="4" t="str">
        <f>หน้าแรก!C29</f>
        <v>เด็กหญิงนภัสฐา  หงษ์หาญ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6">
        <f t="shared" si="4"/>
        <v>0</v>
      </c>
      <c r="K31" s="6">
        <v>23</v>
      </c>
      <c r="L31" s="4" t="str">
        <f t="shared" si="0"/>
        <v>เด็กหญิงนภัสฐา  หงษ์หาญ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4">
        <f t="shared" si="7"/>
        <v>0</v>
      </c>
      <c r="U31" s="6">
        <v>23</v>
      </c>
      <c r="V31" s="4" t="str">
        <f t="shared" si="1"/>
        <v>เด็กหญิงนภัสฐา  หงษ์หาญ</v>
      </c>
      <c r="W31" s="87"/>
      <c r="X31" s="87"/>
      <c r="Y31" s="87"/>
      <c r="Z31" s="87"/>
      <c r="AA31" s="87"/>
      <c r="AB31" s="8">
        <f t="shared" si="8"/>
        <v>0</v>
      </c>
      <c r="AC31" s="8">
        <f t="shared" si="9"/>
        <v>0</v>
      </c>
    </row>
    <row r="32" spans="1:29" ht="18.95" customHeight="1" x14ac:dyDescent="0.5">
      <c r="A32" s="5">
        <v>24</v>
      </c>
      <c r="B32" s="4" t="str">
        <f>หน้าแรก!C30</f>
        <v>เด็กหญิงนิสาชล  ศรีลาภา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6">
        <f t="shared" si="4"/>
        <v>0</v>
      </c>
      <c r="K32" s="6">
        <v>24</v>
      </c>
      <c r="L32" s="4" t="str">
        <f t="shared" si="0"/>
        <v>เด็กหญิงนิสาชล  ศรีลาภา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4">
        <f t="shared" si="7"/>
        <v>0</v>
      </c>
      <c r="U32" s="6">
        <v>24</v>
      </c>
      <c r="V32" s="4" t="str">
        <f t="shared" si="1"/>
        <v>เด็กหญิงนิสาชล  ศรีลาภา</v>
      </c>
      <c r="W32" s="87"/>
      <c r="X32" s="87"/>
      <c r="Y32" s="87"/>
      <c r="Z32" s="87"/>
      <c r="AA32" s="87"/>
      <c r="AB32" s="8">
        <f t="shared" si="8"/>
        <v>0</v>
      </c>
      <c r="AC32" s="8">
        <f t="shared" si="9"/>
        <v>0</v>
      </c>
    </row>
    <row r="33" spans="1:29" ht="18.95" customHeight="1" x14ac:dyDescent="0.5">
      <c r="A33" s="5">
        <v>25</v>
      </c>
      <c r="B33" s="4" t="str">
        <f>หน้าแรก!C31</f>
        <v>เด็กหญิงบุณฑริก  เวนะนุช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6">
        <f t="shared" si="4"/>
        <v>0</v>
      </c>
      <c r="K33" s="6">
        <v>25</v>
      </c>
      <c r="L33" s="4" t="str">
        <f t="shared" si="0"/>
        <v>เด็กหญิงบุณฑริก  เวนะนุช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4">
        <f t="shared" si="7"/>
        <v>0</v>
      </c>
      <c r="U33" s="6">
        <v>25</v>
      </c>
      <c r="V33" s="4" t="str">
        <f t="shared" si="1"/>
        <v>เด็กหญิงบุณฑริก  เวนะนุช</v>
      </c>
      <c r="W33" s="87"/>
      <c r="X33" s="87"/>
      <c r="Y33" s="87"/>
      <c r="Z33" s="87"/>
      <c r="AA33" s="87"/>
      <c r="AB33" s="8">
        <f t="shared" si="8"/>
        <v>0</v>
      </c>
      <c r="AC33" s="8">
        <f t="shared" si="9"/>
        <v>0</v>
      </c>
    </row>
    <row r="34" spans="1:29" ht="18.95" customHeight="1" x14ac:dyDescent="0.5">
      <c r="A34" s="5">
        <v>26</v>
      </c>
      <c r="B34" s="4" t="str">
        <f>หน้าแรก!C32</f>
        <v>เด็กหญิงบุษกร  บุญเย็น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6">
        <f t="shared" si="4"/>
        <v>0</v>
      </c>
      <c r="K34" s="6">
        <v>26</v>
      </c>
      <c r="L34" s="4" t="str">
        <f t="shared" si="0"/>
        <v>เด็กหญิงบุษกร  บุญเย็น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4">
        <f t="shared" si="7"/>
        <v>0</v>
      </c>
      <c r="U34" s="6">
        <v>26</v>
      </c>
      <c r="V34" s="4" t="str">
        <f t="shared" si="1"/>
        <v>เด็กหญิงบุษกร  บุญเย็น</v>
      </c>
      <c r="W34" s="87"/>
      <c r="X34" s="87"/>
      <c r="Y34" s="87"/>
      <c r="Z34" s="87"/>
      <c r="AA34" s="87"/>
      <c r="AB34" s="8">
        <f t="shared" si="8"/>
        <v>0</v>
      </c>
      <c r="AC34" s="8">
        <f t="shared" si="9"/>
        <v>0</v>
      </c>
    </row>
    <row r="35" spans="1:29" ht="18.95" customHeight="1" x14ac:dyDescent="0.5">
      <c r="A35" s="5">
        <v>27</v>
      </c>
      <c r="B35" s="4" t="str">
        <f>หน้าแรก!C33</f>
        <v>เด็กหญิงปริตา  ตรีถัน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6">
        <f t="shared" si="4"/>
        <v>0</v>
      </c>
      <c r="K35" s="6">
        <v>27</v>
      </c>
      <c r="L35" s="4" t="str">
        <f t="shared" si="0"/>
        <v>เด็กหญิงปริตา  ตรีถัน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4">
        <f t="shared" si="7"/>
        <v>0</v>
      </c>
      <c r="U35" s="6">
        <v>27</v>
      </c>
      <c r="V35" s="4" t="str">
        <f t="shared" si="1"/>
        <v>เด็กหญิงปริตา  ตรีถัน</v>
      </c>
      <c r="W35" s="87"/>
      <c r="X35" s="87"/>
      <c r="Y35" s="87"/>
      <c r="Z35" s="87"/>
      <c r="AA35" s="87"/>
      <c r="AB35" s="8">
        <f t="shared" si="8"/>
        <v>0</v>
      </c>
      <c r="AC35" s="8">
        <f t="shared" si="9"/>
        <v>0</v>
      </c>
    </row>
    <row r="36" spans="1:29" ht="18.95" customHeight="1" x14ac:dyDescent="0.5">
      <c r="A36" s="5">
        <v>28</v>
      </c>
      <c r="B36" s="4" t="str">
        <f>หน้าแรก!C34</f>
        <v>เด็กหญิงรัชชนก  คำนนท์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6">
        <f t="shared" si="4"/>
        <v>0</v>
      </c>
      <c r="K36" s="6">
        <v>28</v>
      </c>
      <c r="L36" s="4" t="str">
        <f t="shared" si="0"/>
        <v>เด็กหญิงรัชชนก  คำนนท์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4">
        <f t="shared" si="7"/>
        <v>0</v>
      </c>
      <c r="U36" s="6">
        <v>28</v>
      </c>
      <c r="V36" s="4" t="str">
        <f t="shared" si="1"/>
        <v>เด็กหญิงรัชชนก  คำนนท์</v>
      </c>
      <c r="W36" s="87"/>
      <c r="X36" s="87"/>
      <c r="Y36" s="87"/>
      <c r="Z36" s="87"/>
      <c r="AA36" s="87"/>
      <c r="AB36" s="8">
        <f t="shared" si="8"/>
        <v>0</v>
      </c>
      <c r="AC36" s="8">
        <f t="shared" si="9"/>
        <v>0</v>
      </c>
    </row>
    <row r="37" spans="1:29" ht="18.95" customHeight="1" x14ac:dyDescent="0.5">
      <c r="A37" s="5">
        <v>29</v>
      </c>
      <c r="B37" s="4" t="str">
        <f>หน้าแรก!C35</f>
        <v>เด็กหญิงวชิรญาณ์  คลาดแคล้ว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6">
        <f t="shared" si="4"/>
        <v>0</v>
      </c>
      <c r="K37" s="6">
        <v>29</v>
      </c>
      <c r="L37" s="4" t="str">
        <f t="shared" si="0"/>
        <v>เด็กหญิงวชิรญาณ์  คลาดแคล้ว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4">
        <f t="shared" si="7"/>
        <v>0</v>
      </c>
      <c r="U37" s="6">
        <v>29</v>
      </c>
      <c r="V37" s="4" t="str">
        <f t="shared" si="1"/>
        <v>เด็กหญิงวชิรญาณ์  คลาดแคล้ว</v>
      </c>
      <c r="W37" s="87"/>
      <c r="X37" s="87"/>
      <c r="Y37" s="87"/>
      <c r="Z37" s="87"/>
      <c r="AA37" s="87"/>
      <c r="AB37" s="8">
        <f t="shared" si="8"/>
        <v>0</v>
      </c>
      <c r="AC37" s="8">
        <f t="shared" si="9"/>
        <v>0</v>
      </c>
    </row>
    <row r="38" spans="1:29" ht="18.95" customHeight="1" x14ac:dyDescent="0.5">
      <c r="A38" s="5">
        <v>30</v>
      </c>
      <c r="B38" s="4" t="str">
        <f>หน้าแรก!C36</f>
        <v>เด็กหญิงวนิดพร  รูปโฉม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6">
        <f t="shared" si="4"/>
        <v>0</v>
      </c>
      <c r="K38" s="6">
        <v>30</v>
      </c>
      <c r="L38" s="4" t="str">
        <f t="shared" si="0"/>
        <v>เด็กหญิงวนิดพร  รูปโฉม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4">
        <f t="shared" si="7"/>
        <v>0</v>
      </c>
      <c r="U38" s="6">
        <v>30</v>
      </c>
      <c r="V38" s="4" t="str">
        <f t="shared" si="1"/>
        <v>เด็กหญิงวนิดพร  รูปโฉม</v>
      </c>
      <c r="W38" s="87"/>
      <c r="X38" s="87"/>
      <c r="Y38" s="87"/>
      <c r="Z38" s="87"/>
      <c r="AA38" s="87"/>
      <c r="AB38" s="8">
        <f t="shared" si="8"/>
        <v>0</v>
      </c>
      <c r="AC38" s="8">
        <f t="shared" si="9"/>
        <v>0</v>
      </c>
    </row>
    <row r="39" spans="1:29" ht="18.95" customHeight="1" x14ac:dyDescent="0.5">
      <c r="A39" s="5">
        <v>31</v>
      </c>
      <c r="B39" s="4" t="str">
        <f>หน้าแรก!C37</f>
        <v>เด็กหญิงวราภรณ์  วิเศษโวหาร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6">
        <f t="shared" si="4"/>
        <v>0</v>
      </c>
      <c r="K39" s="6">
        <v>31</v>
      </c>
      <c r="L39" s="4" t="str">
        <f t="shared" si="0"/>
        <v>เด็กหญิงวราภรณ์  วิเศษโวหาร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4">
        <f t="shared" si="7"/>
        <v>0</v>
      </c>
      <c r="U39" s="6">
        <v>31</v>
      </c>
      <c r="V39" s="4" t="str">
        <f t="shared" si="1"/>
        <v>เด็กหญิงวราภรณ์  วิเศษโวหาร</v>
      </c>
      <c r="W39" s="87"/>
      <c r="X39" s="87"/>
      <c r="Y39" s="87"/>
      <c r="Z39" s="87"/>
      <c r="AA39" s="87"/>
      <c r="AB39" s="8">
        <f t="shared" si="8"/>
        <v>0</v>
      </c>
      <c r="AC39" s="8">
        <f t="shared" si="9"/>
        <v>0</v>
      </c>
    </row>
    <row r="40" spans="1:29" ht="18.95" customHeight="1" x14ac:dyDescent="0.5">
      <c r="A40" s="5">
        <v>32</v>
      </c>
      <c r="B40" s="4" t="str">
        <f>หน้าแรก!C38</f>
        <v>เด็กหญิงวิรากานต์  สุทธิอาคาร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6">
        <f t="shared" si="4"/>
        <v>0</v>
      </c>
      <c r="K40" s="6">
        <v>32</v>
      </c>
      <c r="L40" s="4" t="str">
        <f t="shared" si="0"/>
        <v>เด็กหญิงวิรากานต์  สุทธิอาคาร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4">
        <f t="shared" si="7"/>
        <v>0</v>
      </c>
      <c r="U40" s="6">
        <v>32</v>
      </c>
      <c r="V40" s="4" t="str">
        <f t="shared" si="1"/>
        <v>เด็กหญิงวิรากานต์  สุทธิอาคาร</v>
      </c>
      <c r="W40" s="87"/>
      <c r="X40" s="87"/>
      <c r="Y40" s="87"/>
      <c r="Z40" s="87"/>
      <c r="AA40" s="87"/>
      <c r="AB40" s="8">
        <f t="shared" si="8"/>
        <v>0</v>
      </c>
      <c r="AC40" s="8">
        <f t="shared" si="9"/>
        <v>0</v>
      </c>
    </row>
    <row r="41" spans="1:29" ht="18.95" customHeight="1" x14ac:dyDescent="0.5">
      <c r="A41" s="5">
        <v>33</v>
      </c>
      <c r="B41" s="4" t="str">
        <f>หน้าแรก!C39</f>
        <v>เด็กหญิงเวนิกา  กันยาภู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6">
        <f t="shared" si="4"/>
        <v>0</v>
      </c>
      <c r="K41" s="6">
        <v>33</v>
      </c>
      <c r="L41" s="4" t="str">
        <f t="shared" si="0"/>
        <v>เด็กหญิงเวนิกา  กันยาภู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4">
        <f t="shared" si="7"/>
        <v>0</v>
      </c>
      <c r="U41" s="6">
        <v>33</v>
      </c>
      <c r="V41" s="4" t="str">
        <f t="shared" si="1"/>
        <v>เด็กหญิงเวนิกา  กันยาภู</v>
      </c>
      <c r="W41" s="87"/>
      <c r="X41" s="87"/>
      <c r="Y41" s="87"/>
      <c r="Z41" s="87"/>
      <c r="AA41" s="87"/>
      <c r="AB41" s="8">
        <f t="shared" si="8"/>
        <v>0</v>
      </c>
      <c r="AC41" s="8">
        <f t="shared" si="9"/>
        <v>0</v>
      </c>
    </row>
    <row r="42" spans="1:29" ht="18.95" customHeight="1" x14ac:dyDescent="0.5">
      <c r="A42" s="5">
        <v>34</v>
      </c>
      <c r="B42" s="4" t="str">
        <f>หน้าแรก!C40</f>
        <v>เด็กหญิงศรัญญา  จันพวง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6">
        <f t="shared" si="4"/>
        <v>0</v>
      </c>
      <c r="K42" s="6">
        <v>34</v>
      </c>
      <c r="L42" s="4" t="str">
        <f t="shared" si="0"/>
        <v>เด็กหญิงศรัญญา  จันพวง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4">
        <f t="shared" si="7"/>
        <v>0</v>
      </c>
      <c r="U42" s="6">
        <v>34</v>
      </c>
      <c r="V42" s="4" t="str">
        <f t="shared" si="1"/>
        <v>เด็กหญิงศรัญญา  จันพวง</v>
      </c>
      <c r="W42" s="87"/>
      <c r="X42" s="87"/>
      <c r="Y42" s="87"/>
      <c r="Z42" s="87"/>
      <c r="AA42" s="87"/>
      <c r="AB42" s="8">
        <f t="shared" si="8"/>
        <v>0</v>
      </c>
      <c r="AC42" s="8">
        <f t="shared" si="9"/>
        <v>0</v>
      </c>
    </row>
    <row r="43" spans="1:29" ht="18.95" customHeight="1" x14ac:dyDescent="0.5">
      <c r="A43" s="5">
        <v>35</v>
      </c>
      <c r="B43" s="4" t="str">
        <f>หน้าแรก!C41</f>
        <v>เด็กหญิงสรัญญา  จันทวี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6">
        <f t="shared" si="4"/>
        <v>0</v>
      </c>
      <c r="K43" s="6">
        <v>35</v>
      </c>
      <c r="L43" s="4" t="str">
        <f t="shared" si="0"/>
        <v>เด็กหญิงสรัญญา  จันทวี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4">
        <f t="shared" si="7"/>
        <v>0</v>
      </c>
      <c r="U43" s="6">
        <v>35</v>
      </c>
      <c r="V43" s="4" t="str">
        <f t="shared" si="1"/>
        <v>เด็กหญิงสรัญญา  จันทวี</v>
      </c>
      <c r="W43" s="87"/>
      <c r="X43" s="87"/>
      <c r="Y43" s="87"/>
      <c r="Z43" s="87"/>
      <c r="AA43" s="87"/>
      <c r="AB43" s="8">
        <f t="shared" si="8"/>
        <v>0</v>
      </c>
      <c r="AC43" s="8">
        <f t="shared" si="9"/>
        <v>0</v>
      </c>
    </row>
    <row r="44" spans="1:29" ht="18.95" customHeight="1" x14ac:dyDescent="0.5">
      <c r="A44" s="5">
        <v>36</v>
      </c>
      <c r="B44" s="4" t="str">
        <f>หน้าแรก!C42</f>
        <v>เด็กหญิงสุนันทา  นามวงศ์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6">
        <f t="shared" si="4"/>
        <v>0</v>
      </c>
      <c r="K44" s="6">
        <v>36</v>
      </c>
      <c r="L44" s="4" t="str">
        <f t="shared" si="0"/>
        <v>เด็กหญิงสุนันทา  นามวงศ์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4">
        <f t="shared" si="7"/>
        <v>0</v>
      </c>
      <c r="U44" s="6">
        <v>36</v>
      </c>
      <c r="V44" s="4" t="str">
        <f t="shared" si="1"/>
        <v>เด็กหญิงสุนันทา  นามวงศ์</v>
      </c>
      <c r="W44" s="87"/>
      <c r="X44" s="87"/>
      <c r="Y44" s="87"/>
      <c r="Z44" s="87"/>
      <c r="AA44" s="87"/>
      <c r="AB44" s="8">
        <f t="shared" si="8"/>
        <v>0</v>
      </c>
      <c r="AC44" s="8">
        <f t="shared" si="9"/>
        <v>0</v>
      </c>
    </row>
    <row r="45" spans="1:29" ht="18.95" customHeight="1" x14ac:dyDescent="0.5">
      <c r="A45" s="5">
        <v>37</v>
      </c>
      <c r="B45" s="4" t="str">
        <f>หน้าแรก!C43</f>
        <v>เด็กหญิงสุภัสสร  เจริญศรี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6">
        <f t="shared" si="4"/>
        <v>0</v>
      </c>
      <c r="K45" s="6">
        <v>37</v>
      </c>
      <c r="L45" s="4" t="str">
        <f t="shared" si="0"/>
        <v>เด็กหญิงสุภัสสร  เจริญศรี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4">
        <f t="shared" si="7"/>
        <v>0</v>
      </c>
      <c r="U45" s="6">
        <v>37</v>
      </c>
      <c r="V45" s="4" t="str">
        <f t="shared" si="1"/>
        <v>เด็กหญิงสุภัสสร  เจริญศรี</v>
      </c>
      <c r="W45" s="87"/>
      <c r="X45" s="87"/>
      <c r="Y45" s="87"/>
      <c r="Z45" s="87"/>
      <c r="AA45" s="87"/>
      <c r="AB45" s="8">
        <f t="shared" si="8"/>
        <v>0</v>
      </c>
      <c r="AC45" s="8">
        <f t="shared" si="9"/>
        <v>0</v>
      </c>
    </row>
    <row r="46" spans="1:29" ht="18.95" customHeight="1" x14ac:dyDescent="0.5">
      <c r="A46" s="5">
        <v>38</v>
      </c>
      <c r="B46" s="4" t="str">
        <f>หน้าแรก!C44</f>
        <v>เด็กหญิงสุวรรณิสา  พลนอก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6">
        <f t="shared" si="4"/>
        <v>0</v>
      </c>
      <c r="K46" s="6">
        <v>38</v>
      </c>
      <c r="L46" s="4" t="str">
        <f t="shared" si="0"/>
        <v>เด็กหญิงสุวรรณิสา  พลนอก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4">
        <f t="shared" si="7"/>
        <v>0</v>
      </c>
      <c r="U46" s="6">
        <v>38</v>
      </c>
      <c r="V46" s="4" t="str">
        <f t="shared" si="1"/>
        <v>เด็กหญิงสุวรรณิสา  พลนอก</v>
      </c>
      <c r="W46" s="87"/>
      <c r="X46" s="87"/>
      <c r="Y46" s="87"/>
      <c r="Z46" s="87"/>
      <c r="AA46" s="87"/>
      <c r="AB46" s="8">
        <f t="shared" si="8"/>
        <v>0</v>
      </c>
      <c r="AC46" s="8">
        <f t="shared" si="9"/>
        <v>0</v>
      </c>
    </row>
    <row r="47" spans="1:29" ht="18.95" customHeight="1" x14ac:dyDescent="0.5">
      <c r="A47" s="5">
        <v>39</v>
      </c>
      <c r="B47" s="4" t="str">
        <f>หน้าแรก!C45</f>
        <v>เด็กหญิงหทัยรัตน์  สุวรรณกูฎ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6">
        <f t="shared" si="4"/>
        <v>0</v>
      </c>
      <c r="K47" s="6">
        <v>39</v>
      </c>
      <c r="L47" s="4" t="str">
        <f t="shared" si="0"/>
        <v>เด็กหญิงหทัยรัตน์  สุวรรณกูฎ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4">
        <f t="shared" si="7"/>
        <v>0</v>
      </c>
      <c r="U47" s="6">
        <v>39</v>
      </c>
      <c r="V47" s="4" t="str">
        <f t="shared" si="1"/>
        <v>เด็กหญิงหทัยรัตน์  สุวรรณกูฎ</v>
      </c>
      <c r="W47" s="87"/>
      <c r="X47" s="87"/>
      <c r="Y47" s="87"/>
      <c r="Z47" s="87"/>
      <c r="AA47" s="87"/>
      <c r="AB47" s="8">
        <f t="shared" si="8"/>
        <v>0</v>
      </c>
      <c r="AC47" s="8">
        <f t="shared" si="9"/>
        <v>0</v>
      </c>
    </row>
    <row r="48" spans="1:29" ht="18.95" customHeight="1" x14ac:dyDescent="0.5">
      <c r="A48" s="5">
        <v>40</v>
      </c>
      <c r="B48" s="4" t="str">
        <f>หน้าแรก!C46</f>
        <v>เด็กหญิงอรทัย  สายดวง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6">
        <f t="shared" si="4"/>
        <v>0</v>
      </c>
      <c r="K48" s="6">
        <v>40</v>
      </c>
      <c r="L48" s="4" t="str">
        <f t="shared" si="0"/>
        <v>เด็กหญิงอรทัย  สายดวง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4">
        <f t="shared" si="7"/>
        <v>0</v>
      </c>
      <c r="U48" s="6">
        <v>40</v>
      </c>
      <c r="V48" s="4" t="str">
        <f t="shared" si="1"/>
        <v>เด็กหญิงอรทัย  สายดวง</v>
      </c>
      <c r="W48" s="87"/>
      <c r="X48" s="87"/>
      <c r="Y48" s="87"/>
      <c r="Z48" s="87"/>
      <c r="AA48" s="87"/>
      <c r="AB48" s="8">
        <f t="shared" si="8"/>
        <v>0</v>
      </c>
      <c r="AC48" s="8">
        <f t="shared" si="9"/>
        <v>0</v>
      </c>
    </row>
    <row r="49" spans="1:29" ht="18.95" customHeight="1" x14ac:dyDescent="0.5">
      <c r="A49" s="5">
        <v>41</v>
      </c>
      <c r="B49" s="4" t="str">
        <f>หน้าแรก!C47</f>
        <v>เด็กหญิงอาริญา  โลมากาล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6">
        <f t="shared" si="4"/>
        <v>0</v>
      </c>
      <c r="K49" s="6">
        <v>41</v>
      </c>
      <c r="L49" s="4" t="str">
        <f t="shared" si="0"/>
        <v>เด็กหญิงอาริญา  โลมากาล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4">
        <f t="shared" si="7"/>
        <v>0</v>
      </c>
      <c r="U49" s="6">
        <v>41</v>
      </c>
      <c r="V49" s="4" t="str">
        <f t="shared" si="1"/>
        <v>เด็กหญิงอาริญา  โลมากาล</v>
      </c>
      <c r="W49" s="87"/>
      <c r="X49" s="87"/>
      <c r="Y49" s="87"/>
      <c r="Z49" s="87"/>
      <c r="AA49" s="87"/>
      <c r="AB49" s="8">
        <f t="shared" si="8"/>
        <v>0</v>
      </c>
      <c r="AC49" s="8">
        <f t="shared" si="9"/>
        <v>0</v>
      </c>
    </row>
    <row r="50" spans="1:29" ht="18.95" customHeight="1" x14ac:dyDescent="0.5">
      <c r="A50" s="5"/>
      <c r="B50" s="4"/>
      <c r="C50" s="87"/>
      <c r="D50" s="87"/>
      <c r="E50" s="6"/>
      <c r="F50" s="87"/>
      <c r="G50" s="87"/>
      <c r="H50" s="87"/>
      <c r="I50" s="6"/>
      <c r="J50" s="6"/>
      <c r="K50" s="6"/>
      <c r="L50" s="4"/>
      <c r="M50" s="87"/>
      <c r="N50" s="87"/>
      <c r="O50" s="87"/>
      <c r="P50" s="8"/>
      <c r="Q50" s="87"/>
      <c r="R50" s="87"/>
      <c r="S50" s="8"/>
      <c r="T50" s="34"/>
      <c r="U50" s="6"/>
      <c r="V50" s="4"/>
      <c r="W50" s="87"/>
      <c r="X50" s="87"/>
      <c r="Y50" s="87"/>
      <c r="Z50" s="87"/>
      <c r="AA50" s="87"/>
      <c r="AB50" s="8"/>
      <c r="AC50" s="8"/>
    </row>
    <row r="51" spans="1:29" ht="18.95" customHeight="1" x14ac:dyDescent="0.5">
      <c r="A51" s="5"/>
      <c r="B51" s="4"/>
      <c r="C51" s="87"/>
      <c r="D51" s="87"/>
      <c r="E51" s="6"/>
      <c r="F51" s="87"/>
      <c r="G51" s="87"/>
      <c r="H51" s="87"/>
      <c r="I51" s="6"/>
      <c r="J51" s="6"/>
      <c r="K51" s="6"/>
      <c r="L51" s="4"/>
      <c r="M51" s="87"/>
      <c r="N51" s="87"/>
      <c r="O51" s="87"/>
      <c r="P51" s="8"/>
      <c r="Q51" s="87"/>
      <c r="R51" s="87"/>
      <c r="S51" s="8"/>
      <c r="T51" s="34"/>
      <c r="U51" s="6"/>
      <c r="V51" s="4"/>
      <c r="W51" s="87"/>
      <c r="X51" s="87"/>
      <c r="Y51" s="87"/>
      <c r="Z51" s="87"/>
      <c r="AA51" s="87"/>
      <c r="AB51" s="8"/>
      <c r="AC51" s="8"/>
    </row>
    <row r="52" spans="1:29" ht="18.95" customHeight="1" x14ac:dyDescent="0.5">
      <c r="A52" s="5"/>
      <c r="B52" s="4"/>
      <c r="C52" s="87"/>
      <c r="D52" s="87"/>
      <c r="E52" s="6"/>
      <c r="F52" s="87"/>
      <c r="G52" s="87"/>
      <c r="H52" s="87"/>
      <c r="I52" s="6"/>
      <c r="J52" s="6"/>
      <c r="K52" s="6"/>
      <c r="L52" s="4"/>
      <c r="M52" s="87"/>
      <c r="N52" s="87"/>
      <c r="O52" s="87"/>
      <c r="P52" s="8"/>
      <c r="Q52" s="87"/>
      <c r="R52" s="87"/>
      <c r="S52" s="8"/>
      <c r="T52" s="34"/>
      <c r="U52" s="6"/>
      <c r="V52" s="4"/>
      <c r="W52" s="87"/>
      <c r="X52" s="87"/>
      <c r="Y52" s="87"/>
      <c r="Z52" s="87"/>
      <c r="AA52" s="87"/>
      <c r="AB52" s="8"/>
      <c r="AC52" s="8"/>
    </row>
    <row r="53" spans="1:29" ht="18.95" customHeight="1" thickBot="1" x14ac:dyDescent="0.55000000000000004">
      <c r="A53" s="21"/>
      <c r="B53" s="22"/>
      <c r="C53" s="88"/>
      <c r="D53" s="88"/>
      <c r="E53" s="7"/>
      <c r="F53" s="88"/>
      <c r="G53" s="88"/>
      <c r="H53" s="88"/>
      <c r="I53" s="7"/>
      <c r="J53" s="7"/>
      <c r="K53" s="6"/>
      <c r="L53" s="22"/>
      <c r="M53" s="88"/>
      <c r="N53" s="88"/>
      <c r="O53" s="88"/>
      <c r="P53" s="8"/>
      <c r="Q53" s="88"/>
      <c r="R53" s="88"/>
      <c r="S53" s="8"/>
      <c r="T53" s="34"/>
      <c r="U53" s="6"/>
      <c r="V53" s="22"/>
      <c r="W53" s="88"/>
      <c r="X53" s="88"/>
      <c r="Y53" s="88"/>
      <c r="Z53" s="88"/>
      <c r="AA53" s="88"/>
      <c r="AB53" s="8"/>
      <c r="AC53" s="8"/>
    </row>
    <row r="54" spans="1:29" s="143" customFormat="1" ht="18.95" customHeight="1" x14ac:dyDescent="0.5">
      <c r="A54" s="165" t="s">
        <v>12</v>
      </c>
      <c r="B54" s="166"/>
      <c r="C54" s="141">
        <f>SUM(C9:C53)</f>
        <v>7</v>
      </c>
      <c r="D54" s="141">
        <f t="shared" ref="D54:J54" si="10">SUM(D9:D53)</f>
        <v>7</v>
      </c>
      <c r="E54" s="141">
        <f t="shared" si="10"/>
        <v>14</v>
      </c>
      <c r="F54" s="141">
        <f t="shared" si="10"/>
        <v>5</v>
      </c>
      <c r="G54" s="141">
        <f t="shared" si="10"/>
        <v>5</v>
      </c>
      <c r="H54" s="141">
        <f t="shared" si="10"/>
        <v>5</v>
      </c>
      <c r="I54" s="141">
        <f t="shared" si="10"/>
        <v>15</v>
      </c>
      <c r="J54" s="142">
        <f t="shared" si="10"/>
        <v>29</v>
      </c>
      <c r="K54" s="163" t="s">
        <v>12</v>
      </c>
      <c r="L54" s="164"/>
      <c r="M54" s="141">
        <f>SUM(M9:M53)</f>
        <v>5</v>
      </c>
      <c r="N54" s="141">
        <f t="shared" ref="N54:T54" si="11">SUM(N9:N53)</f>
        <v>5</v>
      </c>
      <c r="O54" s="141">
        <f t="shared" si="11"/>
        <v>5</v>
      </c>
      <c r="P54" s="141">
        <f t="shared" si="11"/>
        <v>15</v>
      </c>
      <c r="Q54" s="141">
        <f t="shared" si="11"/>
        <v>4</v>
      </c>
      <c r="R54" s="141">
        <f t="shared" si="11"/>
        <v>4</v>
      </c>
      <c r="S54" s="141">
        <f t="shared" si="11"/>
        <v>8</v>
      </c>
      <c r="T54" s="141">
        <f t="shared" si="11"/>
        <v>23</v>
      </c>
      <c r="U54" s="163" t="s">
        <v>12</v>
      </c>
      <c r="V54" s="164"/>
      <c r="W54" s="141">
        <f>SUM(W9:W53)</f>
        <v>5</v>
      </c>
      <c r="X54" s="141">
        <f t="shared" ref="X54:AC54" si="12">SUM(X9:X53)</f>
        <v>5</v>
      </c>
      <c r="Y54" s="141">
        <f t="shared" si="12"/>
        <v>5</v>
      </c>
      <c r="Z54" s="141">
        <f t="shared" si="12"/>
        <v>5</v>
      </c>
      <c r="AA54" s="141">
        <f t="shared" si="12"/>
        <v>5</v>
      </c>
      <c r="AB54" s="141">
        <f t="shared" si="12"/>
        <v>25</v>
      </c>
      <c r="AC54" s="141">
        <f t="shared" si="12"/>
        <v>77</v>
      </c>
    </row>
    <row r="55" spans="1:29" s="143" customFormat="1" ht="18.95" customHeight="1" thickBot="1" x14ac:dyDescent="0.55000000000000004">
      <c r="A55" s="167" t="s">
        <v>18</v>
      </c>
      <c r="B55" s="168"/>
      <c r="C55" s="144">
        <f>(100/(C8*I2))*C54</f>
        <v>5.691056910569106</v>
      </c>
      <c r="D55" s="144">
        <f>(100/(D8*I2))*D54</f>
        <v>5.691056910569106</v>
      </c>
      <c r="E55" s="144">
        <f>(100/(E8*I2))*E54</f>
        <v>5.691056910569106</v>
      </c>
      <c r="F55" s="144">
        <f>(100/(F8*I2))*F54</f>
        <v>4.0650406504065035</v>
      </c>
      <c r="G55" s="144">
        <f>(100/(G8*I2))*G54</f>
        <v>4.0650406504065035</v>
      </c>
      <c r="H55" s="144">
        <f>(100/(H8*I2))*H54</f>
        <v>4.0650406504065035</v>
      </c>
      <c r="I55" s="144">
        <f>(100/(I8*I2))*I54</f>
        <v>4.0650406504065035</v>
      </c>
      <c r="J55" s="144">
        <f>(100/(J8*I2))*J54</f>
        <v>4.7154471544715442</v>
      </c>
      <c r="K55" s="156" t="s">
        <v>18</v>
      </c>
      <c r="L55" s="157"/>
      <c r="M55" s="144">
        <f>(100/(M8*I2))*M54</f>
        <v>4.0650406504065035</v>
      </c>
      <c r="N55" s="144">
        <f>(100/(N8*I2))*N54</f>
        <v>4.0650406504065035</v>
      </c>
      <c r="O55" s="144">
        <f>(100/(O8*I2))*O54</f>
        <v>4.0650406504065035</v>
      </c>
      <c r="P55" s="144">
        <f>(100/(P8*I2))*P54</f>
        <v>4.0650406504065035</v>
      </c>
      <c r="Q55" s="144">
        <f>(100/(Q8*I2))*Q54</f>
        <v>3.2520325203252032</v>
      </c>
      <c r="R55" s="144">
        <f>(100/(R8*I2))*R54</f>
        <v>3.2520325203252032</v>
      </c>
      <c r="S55" s="144">
        <f>(100/(S8*I2))*S54</f>
        <v>3.2520325203252032</v>
      </c>
      <c r="T55" s="144">
        <f>(100/(T8*I2))*T54</f>
        <v>3.7398373983739837</v>
      </c>
      <c r="U55" s="156" t="s">
        <v>18</v>
      </c>
      <c r="V55" s="157"/>
      <c r="W55" s="144">
        <f>(100/(W8*I2))*W54</f>
        <v>3.0487804878048781</v>
      </c>
      <c r="X55" s="144">
        <f>(100/(X8*I2))*X54</f>
        <v>3.0487804878048781</v>
      </c>
      <c r="Y55" s="144">
        <f>(100/(Y8*I2))*Y54</f>
        <v>3.0487804878048781</v>
      </c>
      <c r="Z55" s="144">
        <f>(100/(Z8*I2))*Z54</f>
        <v>3.0487804878048781</v>
      </c>
      <c r="AA55" s="144">
        <f>(100/(AA8*I2))*AA54</f>
        <v>3.0487804878048781</v>
      </c>
      <c r="AB55" s="144">
        <f>(100/(AB8*I2))*AB54</f>
        <v>3.0487804878048781</v>
      </c>
      <c r="AC55" s="144">
        <f>(100/(AC8*I2))*AC54</f>
        <v>3.75609756097561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sheetProtection password="9F5A" sheet="1" objects="1" scenarios="1"/>
  <mergeCells count="26">
    <mergeCell ref="A54:B54"/>
    <mergeCell ref="A55:B55"/>
    <mergeCell ref="A1:J1"/>
    <mergeCell ref="K6:K8"/>
    <mergeCell ref="K54:L54"/>
    <mergeCell ref="K55:L55"/>
    <mergeCell ref="E6:E7"/>
    <mergeCell ref="I6:I7"/>
    <mergeCell ref="J6:J7"/>
    <mergeCell ref="C6:D6"/>
    <mergeCell ref="F6:H6"/>
    <mergeCell ref="B6:B8"/>
    <mergeCell ref="A6:A8"/>
    <mergeCell ref="AC6:AC7"/>
    <mergeCell ref="U54:V54"/>
    <mergeCell ref="L6:L8"/>
    <mergeCell ref="M6:O6"/>
    <mergeCell ref="P6:P7"/>
    <mergeCell ref="Q6:R6"/>
    <mergeCell ref="S6:S7"/>
    <mergeCell ref="T6:T7"/>
    <mergeCell ref="U55:V55"/>
    <mergeCell ref="U6:U8"/>
    <mergeCell ref="V6:V8"/>
    <mergeCell ref="W6:AA6"/>
    <mergeCell ref="AB6:AB7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topLeftCell="A7" zoomScaleNormal="120" zoomScaleSheetLayoutView="100" workbookViewId="0">
      <selection activeCell="E16" sqref="E16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5.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41</v>
      </c>
      <c r="J2" s="16" t="s">
        <v>53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39" t="s">
        <v>171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30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39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31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32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70" t="s">
        <v>8</v>
      </c>
      <c r="B6" s="158" t="s">
        <v>9</v>
      </c>
      <c r="C6" s="158" t="s">
        <v>16</v>
      </c>
      <c r="D6" s="158"/>
      <c r="E6" s="158" t="s">
        <v>12</v>
      </c>
      <c r="F6" s="158" t="s">
        <v>17</v>
      </c>
      <c r="G6" s="158"/>
      <c r="H6" s="158"/>
      <c r="I6" s="158" t="s">
        <v>12</v>
      </c>
      <c r="J6" s="161" t="s">
        <v>12</v>
      </c>
      <c r="K6" s="170" t="s">
        <v>8</v>
      </c>
      <c r="L6" s="158" t="s">
        <v>9</v>
      </c>
      <c r="M6" s="158" t="s">
        <v>23</v>
      </c>
      <c r="N6" s="158"/>
      <c r="O6" s="158"/>
      <c r="P6" s="158" t="s">
        <v>12</v>
      </c>
      <c r="Q6" s="158" t="s">
        <v>27</v>
      </c>
      <c r="R6" s="158"/>
      <c r="S6" s="158" t="s">
        <v>12</v>
      </c>
      <c r="T6" s="161" t="s">
        <v>12</v>
      </c>
      <c r="U6" s="170" t="s">
        <v>8</v>
      </c>
      <c r="V6" s="158" t="s">
        <v>9</v>
      </c>
      <c r="W6" s="158" t="s">
        <v>33</v>
      </c>
      <c r="X6" s="158"/>
      <c r="Y6" s="158"/>
      <c r="Z6" s="158"/>
      <c r="AA6" s="158"/>
      <c r="AB6" s="158" t="s">
        <v>12</v>
      </c>
      <c r="AC6" s="161" t="s">
        <v>12</v>
      </c>
    </row>
    <row r="7" spans="1:29" ht="165.75" customHeight="1" x14ac:dyDescent="0.2">
      <c r="A7" s="171"/>
      <c r="B7" s="159"/>
      <c r="C7" s="15" t="s">
        <v>10</v>
      </c>
      <c r="D7" s="15" t="s">
        <v>11</v>
      </c>
      <c r="E7" s="159"/>
      <c r="F7" s="15" t="s">
        <v>13</v>
      </c>
      <c r="G7" s="15" t="s">
        <v>14</v>
      </c>
      <c r="H7" s="15" t="s">
        <v>15</v>
      </c>
      <c r="I7" s="159"/>
      <c r="J7" s="162"/>
      <c r="K7" s="171"/>
      <c r="L7" s="159"/>
      <c r="M7" s="15" t="s">
        <v>24</v>
      </c>
      <c r="N7" s="15" t="s">
        <v>25</v>
      </c>
      <c r="O7" s="15" t="s">
        <v>26</v>
      </c>
      <c r="P7" s="159"/>
      <c r="Q7" s="15" t="s">
        <v>28</v>
      </c>
      <c r="R7" s="15" t="s">
        <v>29</v>
      </c>
      <c r="S7" s="159"/>
      <c r="T7" s="162"/>
      <c r="U7" s="171"/>
      <c r="V7" s="159"/>
      <c r="W7" s="15" t="s">
        <v>34</v>
      </c>
      <c r="X7" s="15" t="s">
        <v>35</v>
      </c>
      <c r="Y7" s="15" t="s">
        <v>36</v>
      </c>
      <c r="Z7" s="15" t="s">
        <v>37</v>
      </c>
      <c r="AA7" s="15" t="s">
        <v>38</v>
      </c>
      <c r="AB7" s="159"/>
      <c r="AC7" s="162"/>
    </row>
    <row r="8" spans="1:29" ht="24" thickBot="1" x14ac:dyDescent="0.25">
      <c r="A8" s="172"/>
      <c r="B8" s="160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3">
        <v>15</v>
      </c>
      <c r="K8" s="172"/>
      <c r="L8" s="160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3">
        <v>15</v>
      </c>
      <c r="U8" s="172"/>
      <c r="V8" s="160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42">
        <v>1</v>
      </c>
      <c r="B9" s="31" t="str">
        <f>หน้าแรก!C7</f>
        <v>เด็กชายกิตติธัช  วงศ์เกย</v>
      </c>
      <c r="C9" s="86">
        <v>3</v>
      </c>
      <c r="D9" s="86">
        <v>3</v>
      </c>
      <c r="E9" s="8">
        <f>SUM(C9:D9)</f>
        <v>6</v>
      </c>
      <c r="F9" s="86">
        <v>3</v>
      </c>
      <c r="G9" s="86">
        <v>3</v>
      </c>
      <c r="H9" s="86">
        <v>3</v>
      </c>
      <c r="I9" s="8">
        <f>SUM(F9:H9)</f>
        <v>9</v>
      </c>
      <c r="J9" s="36">
        <f>E9+I9</f>
        <v>15</v>
      </c>
      <c r="K9" s="35">
        <v>1</v>
      </c>
      <c r="L9" s="31" t="str">
        <f t="shared" ref="L9:L49" si="0">B9</f>
        <v>เด็กชายกิตติธัช  วงศ์เกย</v>
      </c>
      <c r="M9" s="86">
        <v>3</v>
      </c>
      <c r="N9" s="86">
        <v>3</v>
      </c>
      <c r="O9" s="86">
        <v>3</v>
      </c>
      <c r="P9" s="8">
        <f>SUM(M9:O9)</f>
        <v>9</v>
      </c>
      <c r="Q9" s="86">
        <v>2</v>
      </c>
      <c r="R9" s="86">
        <v>2</v>
      </c>
      <c r="S9" s="8">
        <f>SUM(Q9:R9)</f>
        <v>4</v>
      </c>
      <c r="T9" s="36">
        <f>P9+S9</f>
        <v>13</v>
      </c>
      <c r="U9" s="35">
        <v>1</v>
      </c>
      <c r="V9" s="31" t="str">
        <f t="shared" ref="V9:V49" si="1">B9</f>
        <v>เด็กชายกิตติธัช  วงศ์เกย</v>
      </c>
      <c r="W9" s="86">
        <v>3</v>
      </c>
      <c r="X9" s="86">
        <v>3</v>
      </c>
      <c r="Y9" s="86">
        <v>3</v>
      </c>
      <c r="Z9" s="86">
        <v>3</v>
      </c>
      <c r="AA9" s="86">
        <v>3</v>
      </c>
      <c r="AB9" s="8">
        <f>SUM(W9:AA9)</f>
        <v>15</v>
      </c>
      <c r="AC9" s="36">
        <f>J9+T9+AB9</f>
        <v>43</v>
      </c>
    </row>
    <row r="10" spans="1:29" ht="18.95" customHeight="1" x14ac:dyDescent="0.5">
      <c r="A10" s="43">
        <v>2</v>
      </c>
      <c r="B10" s="4" t="str">
        <f>หน้าแรก!C8</f>
        <v>เด็กชายกิตติศักดิ์  มณีสวาท</v>
      </c>
      <c r="C10" s="87">
        <v>2</v>
      </c>
      <c r="D10" s="87">
        <v>2</v>
      </c>
      <c r="E10" s="6">
        <f t="shared" ref="E10:E49" si="2">SUM(C10:D10)</f>
        <v>4</v>
      </c>
      <c r="F10" s="87">
        <v>2</v>
      </c>
      <c r="G10" s="87">
        <v>2</v>
      </c>
      <c r="H10" s="87">
        <v>2</v>
      </c>
      <c r="I10" s="6">
        <f t="shared" ref="I10:I49" si="3">SUM(F10:H10)</f>
        <v>6</v>
      </c>
      <c r="J10" s="44">
        <f t="shared" ref="J10:J49" si="4">E10+I10</f>
        <v>10</v>
      </c>
      <c r="K10" s="37">
        <v>2</v>
      </c>
      <c r="L10" s="4" t="str">
        <f t="shared" si="0"/>
        <v>เด็กชายกิตติศักดิ์  มณีสวาท</v>
      </c>
      <c r="M10" s="87">
        <v>2</v>
      </c>
      <c r="N10" s="87">
        <v>2</v>
      </c>
      <c r="O10" s="87">
        <v>2</v>
      </c>
      <c r="P10" s="8">
        <f t="shared" ref="P10:P49" si="5">SUM(M10:O10)</f>
        <v>6</v>
      </c>
      <c r="Q10" s="87">
        <v>2</v>
      </c>
      <c r="R10" s="87">
        <v>2</v>
      </c>
      <c r="S10" s="8">
        <f t="shared" ref="S10:S49" si="6">SUM(Q10:R10)</f>
        <v>4</v>
      </c>
      <c r="T10" s="36">
        <f t="shared" ref="T10:T49" si="7">P10+S10</f>
        <v>10</v>
      </c>
      <c r="U10" s="37">
        <v>2</v>
      </c>
      <c r="V10" s="4" t="str">
        <f t="shared" si="1"/>
        <v>เด็กชายกิตติศักดิ์  มณีสวาท</v>
      </c>
      <c r="W10" s="87">
        <v>2</v>
      </c>
      <c r="X10" s="87">
        <v>2</v>
      </c>
      <c r="Y10" s="87">
        <v>2</v>
      </c>
      <c r="Z10" s="87">
        <v>2</v>
      </c>
      <c r="AA10" s="87">
        <v>2</v>
      </c>
      <c r="AB10" s="8">
        <f t="shared" ref="AB10:AB49" si="8">SUM(W10:AA10)</f>
        <v>10</v>
      </c>
      <c r="AC10" s="36">
        <f t="shared" ref="AC10:AC49" si="9">J10+T10+AB10</f>
        <v>30</v>
      </c>
    </row>
    <row r="11" spans="1:29" ht="18.95" customHeight="1" x14ac:dyDescent="0.5">
      <c r="A11" s="43">
        <v>3</v>
      </c>
      <c r="B11" s="4" t="str">
        <f>หน้าแรก!C9</f>
        <v>เด็กชายฉัตรเกล้า  จุทามณี</v>
      </c>
      <c r="C11" s="87"/>
      <c r="D11" s="87"/>
      <c r="E11" s="6">
        <f t="shared" si="2"/>
        <v>0</v>
      </c>
      <c r="F11" s="87"/>
      <c r="G11" s="87"/>
      <c r="H11" s="87"/>
      <c r="I11" s="6">
        <f t="shared" si="3"/>
        <v>0</v>
      </c>
      <c r="J11" s="44">
        <f t="shared" si="4"/>
        <v>0</v>
      </c>
      <c r="K11" s="37">
        <v>3</v>
      </c>
      <c r="L11" s="4" t="str">
        <f t="shared" si="0"/>
        <v>เด็กชายฉัตรเกล้า  จุทามณี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6">
        <f t="shared" si="7"/>
        <v>0</v>
      </c>
      <c r="U11" s="37">
        <v>3</v>
      </c>
      <c r="V11" s="4" t="str">
        <f t="shared" si="1"/>
        <v>เด็กชายฉัตรเกล้า  จุทามณี</v>
      </c>
      <c r="W11" s="87"/>
      <c r="X11" s="87"/>
      <c r="Y11" s="87"/>
      <c r="Z11" s="87"/>
      <c r="AA11" s="87"/>
      <c r="AB11" s="8">
        <f t="shared" si="8"/>
        <v>0</v>
      </c>
      <c r="AC11" s="36">
        <f t="shared" si="9"/>
        <v>0</v>
      </c>
    </row>
    <row r="12" spans="1:29" ht="18.95" customHeight="1" x14ac:dyDescent="0.5">
      <c r="A12" s="43">
        <v>4</v>
      </c>
      <c r="B12" s="4" t="str">
        <f>หน้าแรก!C10</f>
        <v>เด็กชายนนธวัฒน์  น้วยวรรณะ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44">
        <f t="shared" si="4"/>
        <v>0</v>
      </c>
      <c r="K12" s="37">
        <v>4</v>
      </c>
      <c r="L12" s="4" t="str">
        <f t="shared" si="0"/>
        <v>เด็กชายนนธวัฒน์  น้วยวรรณะ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6">
        <f t="shared" si="7"/>
        <v>0</v>
      </c>
      <c r="U12" s="37">
        <v>4</v>
      </c>
      <c r="V12" s="4" t="str">
        <f t="shared" si="1"/>
        <v>เด็กชายนนธวัฒน์  น้วยวรรณะ</v>
      </c>
      <c r="W12" s="87"/>
      <c r="X12" s="87"/>
      <c r="Y12" s="87"/>
      <c r="Z12" s="87"/>
      <c r="AA12" s="87"/>
      <c r="AB12" s="8">
        <f t="shared" si="8"/>
        <v>0</v>
      </c>
      <c r="AC12" s="36">
        <f t="shared" si="9"/>
        <v>0</v>
      </c>
    </row>
    <row r="13" spans="1:29" ht="18.95" customHeight="1" x14ac:dyDescent="0.5">
      <c r="A13" s="43">
        <v>5</v>
      </c>
      <c r="B13" s="4" t="str">
        <f>หน้าแรก!C11</f>
        <v>เด็กชายประสิทธิ์  ภูแดนผา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44">
        <f t="shared" si="4"/>
        <v>0</v>
      </c>
      <c r="K13" s="37">
        <v>5</v>
      </c>
      <c r="L13" s="4" t="str">
        <f t="shared" si="0"/>
        <v>เด็กชายประสิทธิ์  ภูแดนผา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6">
        <f t="shared" si="7"/>
        <v>0</v>
      </c>
      <c r="U13" s="37">
        <v>5</v>
      </c>
      <c r="V13" s="4" t="str">
        <f t="shared" si="1"/>
        <v>เด็กชายประสิทธิ์  ภูแดนผา</v>
      </c>
      <c r="W13" s="87"/>
      <c r="X13" s="87"/>
      <c r="Y13" s="87"/>
      <c r="Z13" s="87"/>
      <c r="AA13" s="87"/>
      <c r="AB13" s="8">
        <f t="shared" si="8"/>
        <v>0</v>
      </c>
      <c r="AC13" s="36">
        <f t="shared" si="9"/>
        <v>0</v>
      </c>
    </row>
    <row r="14" spans="1:29" ht="18.95" customHeight="1" x14ac:dyDescent="0.5">
      <c r="A14" s="43">
        <v>6</v>
      </c>
      <c r="B14" s="4" t="str">
        <f>หน้าแรก!C12</f>
        <v>เด็กชายพัฒธนพงษ์  บุราไกร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44">
        <f t="shared" si="4"/>
        <v>0</v>
      </c>
      <c r="K14" s="37">
        <v>6</v>
      </c>
      <c r="L14" s="4" t="str">
        <f t="shared" si="0"/>
        <v>เด็กชายพัฒธนพงษ์  บุราไกร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6">
        <f t="shared" si="7"/>
        <v>0</v>
      </c>
      <c r="U14" s="37">
        <v>6</v>
      </c>
      <c r="V14" s="4" t="str">
        <f t="shared" si="1"/>
        <v>เด็กชายพัฒธนพงษ์  บุราไกร</v>
      </c>
      <c r="W14" s="87"/>
      <c r="X14" s="87"/>
      <c r="Y14" s="87"/>
      <c r="Z14" s="87"/>
      <c r="AA14" s="87"/>
      <c r="AB14" s="8">
        <f t="shared" si="8"/>
        <v>0</v>
      </c>
      <c r="AC14" s="36">
        <f t="shared" si="9"/>
        <v>0</v>
      </c>
    </row>
    <row r="15" spans="1:29" ht="18.95" customHeight="1" x14ac:dyDescent="0.5">
      <c r="A15" s="43">
        <v>7</v>
      </c>
      <c r="B15" s="4" t="str">
        <f>หน้าแรก!C13</f>
        <v>เด็กชายวรพล  โสมศรี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44">
        <f t="shared" si="4"/>
        <v>0</v>
      </c>
      <c r="K15" s="37">
        <v>7</v>
      </c>
      <c r="L15" s="4" t="str">
        <f t="shared" si="0"/>
        <v>เด็กชายวรพล  โสมศรี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6">
        <f t="shared" si="7"/>
        <v>0</v>
      </c>
      <c r="U15" s="37">
        <v>7</v>
      </c>
      <c r="V15" s="4" t="str">
        <f t="shared" si="1"/>
        <v>เด็กชายวรพล  โสมศรี</v>
      </c>
      <c r="W15" s="87"/>
      <c r="X15" s="87"/>
      <c r="Y15" s="87"/>
      <c r="Z15" s="87"/>
      <c r="AA15" s="87"/>
      <c r="AB15" s="8">
        <f t="shared" si="8"/>
        <v>0</v>
      </c>
      <c r="AC15" s="36">
        <f t="shared" si="9"/>
        <v>0</v>
      </c>
    </row>
    <row r="16" spans="1:29" ht="18.95" customHeight="1" x14ac:dyDescent="0.5">
      <c r="A16" s="43">
        <v>8</v>
      </c>
      <c r="B16" s="4" t="str">
        <f>หน้าแรก!C14</f>
        <v>เด็กชายวีรพล  ทองคำพงศ์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44">
        <f t="shared" si="4"/>
        <v>0</v>
      </c>
      <c r="K16" s="37">
        <v>8</v>
      </c>
      <c r="L16" s="4" t="str">
        <f t="shared" si="0"/>
        <v>เด็กชายวีรพล  ทองคำพงศ์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6">
        <f t="shared" si="7"/>
        <v>0</v>
      </c>
      <c r="U16" s="37">
        <v>8</v>
      </c>
      <c r="V16" s="4" t="str">
        <f t="shared" si="1"/>
        <v>เด็กชายวีรพล  ทองคำพงศ์</v>
      </c>
      <c r="W16" s="87"/>
      <c r="X16" s="87"/>
      <c r="Y16" s="87"/>
      <c r="Z16" s="87"/>
      <c r="AA16" s="87"/>
      <c r="AB16" s="8">
        <f t="shared" si="8"/>
        <v>0</v>
      </c>
      <c r="AC16" s="36">
        <f t="shared" si="9"/>
        <v>0</v>
      </c>
    </row>
    <row r="17" spans="1:29" ht="18.95" customHeight="1" x14ac:dyDescent="0.5">
      <c r="A17" s="43">
        <v>9</v>
      </c>
      <c r="B17" s="4" t="str">
        <f>หน้าแรก!C15</f>
        <v>เด็กชายศราวุธ  ปัจฉาพร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44">
        <f t="shared" si="4"/>
        <v>0</v>
      </c>
      <c r="K17" s="37">
        <v>9</v>
      </c>
      <c r="L17" s="4" t="str">
        <f t="shared" si="0"/>
        <v>เด็กชายศราวุธ  ปัจฉาพร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6">
        <f t="shared" si="7"/>
        <v>0</v>
      </c>
      <c r="U17" s="37">
        <v>9</v>
      </c>
      <c r="V17" s="4" t="str">
        <f t="shared" si="1"/>
        <v>เด็กชายศราวุธ  ปัจฉาพร</v>
      </c>
      <c r="W17" s="87"/>
      <c r="X17" s="87"/>
      <c r="Y17" s="87"/>
      <c r="Z17" s="87"/>
      <c r="AA17" s="87"/>
      <c r="AB17" s="8">
        <f t="shared" si="8"/>
        <v>0</v>
      </c>
      <c r="AC17" s="36">
        <f t="shared" si="9"/>
        <v>0</v>
      </c>
    </row>
    <row r="18" spans="1:29" ht="18.95" customHeight="1" x14ac:dyDescent="0.5">
      <c r="A18" s="43">
        <v>10</v>
      </c>
      <c r="B18" s="4" t="str">
        <f>หน้าแรก!C16</f>
        <v>เด็กชายเสกสรร  อัญโย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44">
        <f t="shared" si="4"/>
        <v>0</v>
      </c>
      <c r="K18" s="37">
        <v>10</v>
      </c>
      <c r="L18" s="4" t="str">
        <f t="shared" si="0"/>
        <v>เด็กชายเสกสรร  อัญโย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6">
        <f t="shared" si="7"/>
        <v>0</v>
      </c>
      <c r="U18" s="37">
        <v>10</v>
      </c>
      <c r="V18" s="4" t="str">
        <f t="shared" si="1"/>
        <v>เด็กชายเสกสรร  อัญโย</v>
      </c>
      <c r="W18" s="87"/>
      <c r="X18" s="87"/>
      <c r="Y18" s="87"/>
      <c r="Z18" s="87"/>
      <c r="AA18" s="87"/>
      <c r="AB18" s="8">
        <f t="shared" si="8"/>
        <v>0</v>
      </c>
      <c r="AC18" s="36">
        <f t="shared" si="9"/>
        <v>0</v>
      </c>
    </row>
    <row r="19" spans="1:29" ht="18.95" customHeight="1" x14ac:dyDescent="0.5">
      <c r="A19" s="43">
        <v>11</v>
      </c>
      <c r="B19" s="4" t="str">
        <f>หน้าแรก!C17</f>
        <v>เด็กหญิงกนกรัชต์  สุโกพันธ์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44">
        <f t="shared" si="4"/>
        <v>0</v>
      </c>
      <c r="K19" s="37">
        <v>11</v>
      </c>
      <c r="L19" s="4" t="str">
        <f t="shared" si="0"/>
        <v>เด็กหญิงกนกรัชต์  สุโกพันธ์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6">
        <f t="shared" si="7"/>
        <v>0</v>
      </c>
      <c r="U19" s="37">
        <v>11</v>
      </c>
      <c r="V19" s="4" t="str">
        <f t="shared" si="1"/>
        <v>เด็กหญิงกนกรัชต์  สุโกพันธ์</v>
      </c>
      <c r="W19" s="87"/>
      <c r="X19" s="87"/>
      <c r="Y19" s="87"/>
      <c r="Z19" s="87"/>
      <c r="AA19" s="87"/>
      <c r="AB19" s="8">
        <f t="shared" si="8"/>
        <v>0</v>
      </c>
      <c r="AC19" s="36">
        <f t="shared" si="9"/>
        <v>0</v>
      </c>
    </row>
    <row r="20" spans="1:29" ht="18.95" customHeight="1" x14ac:dyDescent="0.5">
      <c r="A20" s="43">
        <v>12</v>
      </c>
      <c r="B20" s="4" t="str">
        <f>หน้าแรก!C18</f>
        <v>เด็กหญิงกมลชนก  ราตรี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44">
        <f t="shared" si="4"/>
        <v>0</v>
      </c>
      <c r="K20" s="37">
        <v>12</v>
      </c>
      <c r="L20" s="4" t="str">
        <f t="shared" si="0"/>
        <v>เด็กหญิงกมลชนก  ราตรี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6">
        <f t="shared" si="7"/>
        <v>0</v>
      </c>
      <c r="U20" s="37">
        <v>12</v>
      </c>
      <c r="V20" s="4" t="str">
        <f t="shared" si="1"/>
        <v>เด็กหญิงกมลชนก  ราตรี</v>
      </c>
      <c r="W20" s="87"/>
      <c r="X20" s="87"/>
      <c r="Y20" s="87"/>
      <c r="Z20" s="87"/>
      <c r="AA20" s="87"/>
      <c r="AB20" s="8">
        <f t="shared" si="8"/>
        <v>0</v>
      </c>
      <c r="AC20" s="36">
        <f t="shared" si="9"/>
        <v>0</v>
      </c>
    </row>
    <row r="21" spans="1:29" ht="18.95" customHeight="1" x14ac:dyDescent="0.5">
      <c r="A21" s="43">
        <v>13</v>
      </c>
      <c r="B21" s="4" t="str">
        <f>หน้าแรก!C19</f>
        <v>เด็กหญิงกมลพรรณ  แก้วบุญเรือง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44">
        <f t="shared" si="4"/>
        <v>0</v>
      </c>
      <c r="K21" s="37">
        <v>13</v>
      </c>
      <c r="L21" s="4" t="str">
        <f t="shared" si="0"/>
        <v>เด็กหญิงกมลพรรณ  แก้วบุญเรือง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6">
        <f t="shared" si="7"/>
        <v>0</v>
      </c>
      <c r="U21" s="37">
        <v>13</v>
      </c>
      <c r="V21" s="4" t="str">
        <f t="shared" si="1"/>
        <v>เด็กหญิงกมลพรรณ  แก้วบุญเรือง</v>
      </c>
      <c r="W21" s="87"/>
      <c r="X21" s="87"/>
      <c r="Y21" s="87"/>
      <c r="Z21" s="87"/>
      <c r="AA21" s="87"/>
      <c r="AB21" s="8">
        <f t="shared" si="8"/>
        <v>0</v>
      </c>
      <c r="AC21" s="36">
        <f t="shared" si="9"/>
        <v>0</v>
      </c>
    </row>
    <row r="22" spans="1:29" ht="18.95" customHeight="1" x14ac:dyDescent="0.5">
      <c r="A22" s="43">
        <v>14</v>
      </c>
      <c r="B22" s="4" t="str">
        <f>หน้าแรก!C20</f>
        <v>เด็กหญิงกรรณิภา  ศรีแก้ว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44">
        <f t="shared" si="4"/>
        <v>0</v>
      </c>
      <c r="K22" s="37">
        <v>14</v>
      </c>
      <c r="L22" s="4" t="str">
        <f t="shared" si="0"/>
        <v>เด็กหญิงกรรณิภา  ศรีแก้ว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6">
        <f t="shared" si="7"/>
        <v>0</v>
      </c>
      <c r="U22" s="37">
        <v>14</v>
      </c>
      <c r="V22" s="4" t="str">
        <f t="shared" si="1"/>
        <v>เด็กหญิงกรรณิภา  ศรีแก้ว</v>
      </c>
      <c r="W22" s="87"/>
      <c r="X22" s="87"/>
      <c r="Y22" s="87"/>
      <c r="Z22" s="87"/>
      <c r="AA22" s="87"/>
      <c r="AB22" s="8">
        <f t="shared" si="8"/>
        <v>0</v>
      </c>
      <c r="AC22" s="36">
        <f t="shared" si="9"/>
        <v>0</v>
      </c>
    </row>
    <row r="23" spans="1:29" ht="18.95" customHeight="1" x14ac:dyDescent="0.5">
      <c r="A23" s="43">
        <v>15</v>
      </c>
      <c r="B23" s="4" t="str">
        <f>หน้าแรก!C21</f>
        <v>เด็กหญิงกัญญาณัฐ  แก้วบัวสา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44">
        <f t="shared" si="4"/>
        <v>0</v>
      </c>
      <c r="K23" s="37">
        <v>15</v>
      </c>
      <c r="L23" s="4" t="str">
        <f t="shared" si="0"/>
        <v>เด็กหญิงกัญญาณัฐ  แก้วบัวสา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6">
        <f t="shared" si="7"/>
        <v>0</v>
      </c>
      <c r="U23" s="37">
        <v>15</v>
      </c>
      <c r="V23" s="4" t="str">
        <f t="shared" si="1"/>
        <v>เด็กหญิงกัญญาณัฐ  แก้วบัวสา</v>
      </c>
      <c r="W23" s="87"/>
      <c r="X23" s="87"/>
      <c r="Y23" s="87"/>
      <c r="Z23" s="87"/>
      <c r="AA23" s="87"/>
      <c r="AB23" s="8">
        <f t="shared" si="8"/>
        <v>0</v>
      </c>
      <c r="AC23" s="36">
        <f t="shared" si="9"/>
        <v>0</v>
      </c>
    </row>
    <row r="24" spans="1:29" ht="18.95" customHeight="1" x14ac:dyDescent="0.5">
      <c r="A24" s="43">
        <v>16</v>
      </c>
      <c r="B24" s="4" t="str">
        <f>หน้าแรก!C22</f>
        <v>เด็กหญิงเกศมณี  ดำริห์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44">
        <f t="shared" si="4"/>
        <v>0</v>
      </c>
      <c r="K24" s="37">
        <v>16</v>
      </c>
      <c r="L24" s="4" t="str">
        <f t="shared" si="0"/>
        <v>เด็กหญิงเกศมณี  ดำริห์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6">
        <f t="shared" si="7"/>
        <v>0</v>
      </c>
      <c r="U24" s="37">
        <v>16</v>
      </c>
      <c r="V24" s="4" t="str">
        <f t="shared" si="1"/>
        <v>เด็กหญิงเกศมณี  ดำริห์</v>
      </c>
      <c r="W24" s="87"/>
      <c r="X24" s="87"/>
      <c r="Y24" s="87"/>
      <c r="Z24" s="87"/>
      <c r="AA24" s="87"/>
      <c r="AB24" s="8">
        <f t="shared" si="8"/>
        <v>0</v>
      </c>
      <c r="AC24" s="36">
        <f t="shared" si="9"/>
        <v>0</v>
      </c>
    </row>
    <row r="25" spans="1:29" ht="18.95" customHeight="1" x14ac:dyDescent="0.5">
      <c r="A25" s="43">
        <v>17</v>
      </c>
      <c r="B25" s="4" t="str">
        <f>หน้าแรก!C23</f>
        <v>เด็กหญิงเกษรา  ประทาน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44">
        <f t="shared" si="4"/>
        <v>0</v>
      </c>
      <c r="K25" s="37">
        <v>17</v>
      </c>
      <c r="L25" s="4" t="str">
        <f t="shared" si="0"/>
        <v>เด็กหญิงเกษรา  ประทาน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6">
        <f t="shared" si="7"/>
        <v>0</v>
      </c>
      <c r="U25" s="37">
        <v>17</v>
      </c>
      <c r="V25" s="4" t="str">
        <f t="shared" si="1"/>
        <v>เด็กหญิงเกษรา  ประทาน</v>
      </c>
      <c r="W25" s="87"/>
      <c r="X25" s="87"/>
      <c r="Y25" s="87"/>
      <c r="Z25" s="87"/>
      <c r="AA25" s="87"/>
      <c r="AB25" s="8">
        <f t="shared" si="8"/>
        <v>0</v>
      </c>
      <c r="AC25" s="36">
        <f t="shared" si="9"/>
        <v>0</v>
      </c>
    </row>
    <row r="26" spans="1:29" ht="18.95" customHeight="1" x14ac:dyDescent="0.5">
      <c r="A26" s="43">
        <v>18</v>
      </c>
      <c r="B26" s="4" t="str">
        <f>หน้าแรก!C24</f>
        <v>เด็กหญิงคติยา  คำเคนบ้ง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44">
        <f t="shared" si="4"/>
        <v>0</v>
      </c>
      <c r="K26" s="37">
        <v>18</v>
      </c>
      <c r="L26" s="4" t="str">
        <f t="shared" si="0"/>
        <v>เด็กหญิงคติยา  คำเคนบ้ง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6">
        <f t="shared" si="7"/>
        <v>0</v>
      </c>
      <c r="U26" s="37">
        <v>18</v>
      </c>
      <c r="V26" s="4" t="str">
        <f t="shared" si="1"/>
        <v>เด็กหญิงคติยา  คำเคนบ้ง</v>
      </c>
      <c r="W26" s="87"/>
      <c r="X26" s="87"/>
      <c r="Y26" s="87"/>
      <c r="Z26" s="87"/>
      <c r="AA26" s="87"/>
      <c r="AB26" s="8">
        <f t="shared" si="8"/>
        <v>0</v>
      </c>
      <c r="AC26" s="36">
        <f t="shared" si="9"/>
        <v>0</v>
      </c>
    </row>
    <row r="27" spans="1:29" ht="18.95" customHeight="1" x14ac:dyDescent="0.5">
      <c r="A27" s="43">
        <v>19</v>
      </c>
      <c r="B27" s="4" t="str">
        <f>หน้าแรก!C25</f>
        <v>เด็กหญิงจันทิมา  วงษ์ชมภู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44">
        <f t="shared" si="4"/>
        <v>0</v>
      </c>
      <c r="K27" s="37">
        <v>19</v>
      </c>
      <c r="L27" s="4" t="str">
        <f t="shared" si="0"/>
        <v>เด็กหญิงจันทิมา  วงษ์ชมภู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6">
        <f t="shared" si="7"/>
        <v>0</v>
      </c>
      <c r="U27" s="37">
        <v>19</v>
      </c>
      <c r="V27" s="4" t="str">
        <f t="shared" si="1"/>
        <v>เด็กหญิงจันทิมา  วงษ์ชมภู</v>
      </c>
      <c r="W27" s="87"/>
      <c r="X27" s="87"/>
      <c r="Y27" s="87"/>
      <c r="Z27" s="87"/>
      <c r="AA27" s="87"/>
      <c r="AB27" s="8">
        <f t="shared" si="8"/>
        <v>0</v>
      </c>
      <c r="AC27" s="36">
        <f t="shared" si="9"/>
        <v>0</v>
      </c>
    </row>
    <row r="28" spans="1:29" ht="18.95" customHeight="1" x14ac:dyDescent="0.5">
      <c r="A28" s="43">
        <v>20</v>
      </c>
      <c r="B28" s="4" t="str">
        <f>หน้าแรก!C26</f>
        <v>เด็กหญิงชลธิชา  ลือโฮ้ง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44">
        <f t="shared" si="4"/>
        <v>0</v>
      </c>
      <c r="K28" s="37">
        <v>20</v>
      </c>
      <c r="L28" s="4" t="str">
        <f t="shared" si="0"/>
        <v>เด็กหญิงชลธิชา  ลือโฮ้ง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6">
        <f t="shared" si="7"/>
        <v>0</v>
      </c>
      <c r="U28" s="37">
        <v>20</v>
      </c>
      <c r="V28" s="4" t="str">
        <f t="shared" si="1"/>
        <v>เด็กหญิงชลธิชา  ลือโฮ้ง</v>
      </c>
      <c r="W28" s="87"/>
      <c r="X28" s="87"/>
      <c r="Y28" s="87"/>
      <c r="Z28" s="87"/>
      <c r="AA28" s="87"/>
      <c r="AB28" s="8">
        <f t="shared" si="8"/>
        <v>0</v>
      </c>
      <c r="AC28" s="36">
        <f t="shared" si="9"/>
        <v>0</v>
      </c>
    </row>
    <row r="29" spans="1:29" ht="18.95" customHeight="1" thickBot="1" x14ac:dyDescent="0.55000000000000004">
      <c r="A29" s="45">
        <v>21</v>
      </c>
      <c r="B29" s="28" t="str">
        <f>หน้าแรก!C27</f>
        <v>เด็กหญิงชลิตา  โพธิ์ขาว</v>
      </c>
      <c r="C29" s="145"/>
      <c r="D29" s="145"/>
      <c r="E29" s="25">
        <f t="shared" si="2"/>
        <v>0</v>
      </c>
      <c r="F29" s="145"/>
      <c r="G29" s="145"/>
      <c r="H29" s="145"/>
      <c r="I29" s="25">
        <f t="shared" si="3"/>
        <v>0</v>
      </c>
      <c r="J29" s="26">
        <f t="shared" si="4"/>
        <v>0</v>
      </c>
      <c r="K29" s="38">
        <v>21</v>
      </c>
      <c r="L29" s="28" t="str">
        <f t="shared" si="0"/>
        <v>เด็กหญิงชลิตา  โพธิ์ขาว</v>
      </c>
      <c r="M29" s="145"/>
      <c r="N29" s="145"/>
      <c r="O29" s="145"/>
      <c r="P29" s="39">
        <f t="shared" si="5"/>
        <v>0</v>
      </c>
      <c r="Q29" s="145"/>
      <c r="R29" s="145"/>
      <c r="S29" s="39">
        <f t="shared" si="6"/>
        <v>0</v>
      </c>
      <c r="T29" s="40">
        <f t="shared" si="7"/>
        <v>0</v>
      </c>
      <c r="U29" s="38">
        <v>21</v>
      </c>
      <c r="V29" s="28" t="str">
        <f t="shared" si="1"/>
        <v>เด็กหญิงชลิตา  โพธิ์ขาว</v>
      </c>
      <c r="W29" s="145"/>
      <c r="X29" s="145"/>
      <c r="Y29" s="145"/>
      <c r="Z29" s="145"/>
      <c r="AA29" s="145"/>
      <c r="AB29" s="8">
        <f t="shared" si="8"/>
        <v>0</v>
      </c>
      <c r="AC29" s="40">
        <f t="shared" si="9"/>
        <v>0</v>
      </c>
    </row>
    <row r="30" spans="1:29" ht="18.95" customHeight="1" x14ac:dyDescent="0.5">
      <c r="A30" s="46">
        <v>22</v>
      </c>
      <c r="B30" s="27" t="str">
        <f>หน้าแรก!C28</f>
        <v>เด็กหญิงณัฐรุจา  ลาคำเสน</v>
      </c>
      <c r="C30" s="140"/>
      <c r="D30" s="140"/>
      <c r="E30" s="23">
        <f t="shared" si="2"/>
        <v>0</v>
      </c>
      <c r="F30" s="140"/>
      <c r="G30" s="140"/>
      <c r="H30" s="140"/>
      <c r="I30" s="23">
        <f t="shared" si="3"/>
        <v>0</v>
      </c>
      <c r="J30" s="24">
        <f t="shared" si="4"/>
        <v>0</v>
      </c>
      <c r="K30" s="41">
        <v>22</v>
      </c>
      <c r="L30" s="27" t="str">
        <f t="shared" si="0"/>
        <v>เด็กหญิงณัฐรุจา  ลาคำเสน</v>
      </c>
      <c r="M30" s="140"/>
      <c r="N30" s="140"/>
      <c r="O30" s="140"/>
      <c r="P30" s="23">
        <f t="shared" si="5"/>
        <v>0</v>
      </c>
      <c r="Q30" s="140"/>
      <c r="R30" s="140"/>
      <c r="S30" s="23">
        <f t="shared" si="6"/>
        <v>0</v>
      </c>
      <c r="T30" s="24">
        <f t="shared" si="7"/>
        <v>0</v>
      </c>
      <c r="U30" s="41">
        <v>22</v>
      </c>
      <c r="V30" s="27" t="str">
        <f t="shared" si="1"/>
        <v>เด็กหญิงณัฐรุจา  ลาคำเสน</v>
      </c>
      <c r="W30" s="140"/>
      <c r="X30" s="140"/>
      <c r="Y30" s="140"/>
      <c r="Z30" s="140"/>
      <c r="AA30" s="140"/>
      <c r="AB30" s="8">
        <f t="shared" si="8"/>
        <v>0</v>
      </c>
      <c r="AC30" s="24">
        <f t="shared" si="9"/>
        <v>0</v>
      </c>
    </row>
    <row r="31" spans="1:29" ht="18.95" customHeight="1" x14ac:dyDescent="0.5">
      <c r="A31" s="43">
        <v>23</v>
      </c>
      <c r="B31" s="4" t="str">
        <f>หน้าแรก!C29</f>
        <v>เด็กหญิงนภัสฐา  หงษ์หาญ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44">
        <f t="shared" si="4"/>
        <v>0</v>
      </c>
      <c r="K31" s="37">
        <v>23</v>
      </c>
      <c r="L31" s="4" t="str">
        <f t="shared" si="0"/>
        <v>เด็กหญิงนภัสฐา  หงษ์หาญ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6">
        <f t="shared" si="7"/>
        <v>0</v>
      </c>
      <c r="U31" s="37">
        <v>23</v>
      </c>
      <c r="V31" s="4" t="str">
        <f t="shared" si="1"/>
        <v>เด็กหญิงนภัสฐา  หงษ์หาญ</v>
      </c>
      <c r="W31" s="87"/>
      <c r="X31" s="87"/>
      <c r="Y31" s="87"/>
      <c r="Z31" s="87"/>
      <c r="AA31" s="87"/>
      <c r="AB31" s="8">
        <f t="shared" si="8"/>
        <v>0</v>
      </c>
      <c r="AC31" s="36">
        <f t="shared" si="9"/>
        <v>0</v>
      </c>
    </row>
    <row r="32" spans="1:29" ht="18.95" customHeight="1" x14ac:dyDescent="0.5">
      <c r="A32" s="43">
        <v>24</v>
      </c>
      <c r="B32" s="4" t="str">
        <f>หน้าแรก!C30</f>
        <v>เด็กหญิงนิสาชล  ศรีลาภา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44">
        <f t="shared" si="4"/>
        <v>0</v>
      </c>
      <c r="K32" s="37">
        <v>24</v>
      </c>
      <c r="L32" s="4" t="str">
        <f t="shared" si="0"/>
        <v>เด็กหญิงนิสาชล  ศรีลาภา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6">
        <f t="shared" si="7"/>
        <v>0</v>
      </c>
      <c r="U32" s="37">
        <v>24</v>
      </c>
      <c r="V32" s="4" t="str">
        <f t="shared" si="1"/>
        <v>เด็กหญิงนิสาชล  ศรีลาภา</v>
      </c>
      <c r="W32" s="87"/>
      <c r="X32" s="87"/>
      <c r="Y32" s="87"/>
      <c r="Z32" s="87"/>
      <c r="AA32" s="87"/>
      <c r="AB32" s="8">
        <f t="shared" si="8"/>
        <v>0</v>
      </c>
      <c r="AC32" s="36">
        <f t="shared" si="9"/>
        <v>0</v>
      </c>
    </row>
    <row r="33" spans="1:29" ht="18.95" customHeight="1" x14ac:dyDescent="0.5">
      <c r="A33" s="43">
        <v>25</v>
      </c>
      <c r="B33" s="4" t="str">
        <f>หน้าแรก!C31</f>
        <v>เด็กหญิงบุณฑริก  เวนะนุช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44">
        <f t="shared" si="4"/>
        <v>0</v>
      </c>
      <c r="K33" s="37">
        <v>25</v>
      </c>
      <c r="L33" s="4" t="str">
        <f t="shared" si="0"/>
        <v>เด็กหญิงบุณฑริก  เวนะนุช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6">
        <f t="shared" si="7"/>
        <v>0</v>
      </c>
      <c r="U33" s="37">
        <v>25</v>
      </c>
      <c r="V33" s="4" t="str">
        <f t="shared" si="1"/>
        <v>เด็กหญิงบุณฑริก  เวนะนุช</v>
      </c>
      <c r="W33" s="87"/>
      <c r="X33" s="87"/>
      <c r="Y33" s="87"/>
      <c r="Z33" s="87"/>
      <c r="AA33" s="87"/>
      <c r="AB33" s="8">
        <f t="shared" si="8"/>
        <v>0</v>
      </c>
      <c r="AC33" s="36">
        <f t="shared" si="9"/>
        <v>0</v>
      </c>
    </row>
    <row r="34" spans="1:29" ht="18.95" customHeight="1" x14ac:dyDescent="0.5">
      <c r="A34" s="43">
        <v>26</v>
      </c>
      <c r="B34" s="4" t="str">
        <f>หน้าแรก!C32</f>
        <v>เด็กหญิงบุษกร  บุญเย็น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44">
        <f t="shared" si="4"/>
        <v>0</v>
      </c>
      <c r="K34" s="37">
        <v>26</v>
      </c>
      <c r="L34" s="4" t="str">
        <f t="shared" si="0"/>
        <v>เด็กหญิงบุษกร  บุญเย็น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6">
        <f t="shared" si="7"/>
        <v>0</v>
      </c>
      <c r="U34" s="37">
        <v>26</v>
      </c>
      <c r="V34" s="4" t="str">
        <f t="shared" si="1"/>
        <v>เด็กหญิงบุษกร  บุญเย็น</v>
      </c>
      <c r="W34" s="87"/>
      <c r="X34" s="87"/>
      <c r="Y34" s="87"/>
      <c r="Z34" s="87"/>
      <c r="AA34" s="87"/>
      <c r="AB34" s="8">
        <f t="shared" si="8"/>
        <v>0</v>
      </c>
      <c r="AC34" s="36">
        <f t="shared" si="9"/>
        <v>0</v>
      </c>
    </row>
    <row r="35" spans="1:29" ht="18.95" customHeight="1" x14ac:dyDescent="0.5">
      <c r="A35" s="43">
        <v>27</v>
      </c>
      <c r="B35" s="4" t="str">
        <f>หน้าแรก!C33</f>
        <v>เด็กหญิงปริตา  ตรีถัน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44">
        <f t="shared" si="4"/>
        <v>0</v>
      </c>
      <c r="K35" s="37">
        <v>27</v>
      </c>
      <c r="L35" s="4" t="str">
        <f t="shared" si="0"/>
        <v>เด็กหญิงปริตา  ตรีถัน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6">
        <f t="shared" si="7"/>
        <v>0</v>
      </c>
      <c r="U35" s="37">
        <v>27</v>
      </c>
      <c r="V35" s="4" t="str">
        <f t="shared" si="1"/>
        <v>เด็กหญิงปริตา  ตรีถัน</v>
      </c>
      <c r="W35" s="87"/>
      <c r="X35" s="87"/>
      <c r="Y35" s="87"/>
      <c r="Z35" s="87"/>
      <c r="AA35" s="87"/>
      <c r="AB35" s="8">
        <f t="shared" si="8"/>
        <v>0</v>
      </c>
      <c r="AC35" s="36">
        <f t="shared" si="9"/>
        <v>0</v>
      </c>
    </row>
    <row r="36" spans="1:29" ht="18.95" customHeight="1" x14ac:dyDescent="0.5">
      <c r="A36" s="43">
        <v>28</v>
      </c>
      <c r="B36" s="4" t="str">
        <f>หน้าแรก!C34</f>
        <v>เด็กหญิงรัชชนก  คำนนท์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44">
        <f t="shared" si="4"/>
        <v>0</v>
      </c>
      <c r="K36" s="37">
        <v>28</v>
      </c>
      <c r="L36" s="4" t="str">
        <f t="shared" si="0"/>
        <v>เด็กหญิงรัชชนก  คำนนท์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6">
        <f t="shared" si="7"/>
        <v>0</v>
      </c>
      <c r="U36" s="37">
        <v>28</v>
      </c>
      <c r="V36" s="4" t="str">
        <f t="shared" si="1"/>
        <v>เด็กหญิงรัชชนก  คำนนท์</v>
      </c>
      <c r="W36" s="87"/>
      <c r="X36" s="87"/>
      <c r="Y36" s="87"/>
      <c r="Z36" s="87"/>
      <c r="AA36" s="87"/>
      <c r="AB36" s="8">
        <f t="shared" si="8"/>
        <v>0</v>
      </c>
      <c r="AC36" s="36">
        <f t="shared" si="9"/>
        <v>0</v>
      </c>
    </row>
    <row r="37" spans="1:29" ht="18.95" customHeight="1" x14ac:dyDescent="0.5">
      <c r="A37" s="43">
        <v>29</v>
      </c>
      <c r="B37" s="4" t="str">
        <f>หน้าแรก!C35</f>
        <v>เด็กหญิงวชิรญาณ์  คลาดแคล้ว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44">
        <f t="shared" si="4"/>
        <v>0</v>
      </c>
      <c r="K37" s="37">
        <v>29</v>
      </c>
      <c r="L37" s="4" t="str">
        <f t="shared" si="0"/>
        <v>เด็กหญิงวชิรญาณ์  คลาดแคล้ว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6">
        <f t="shared" si="7"/>
        <v>0</v>
      </c>
      <c r="U37" s="37">
        <v>29</v>
      </c>
      <c r="V37" s="4" t="str">
        <f t="shared" si="1"/>
        <v>เด็กหญิงวชิรญาณ์  คลาดแคล้ว</v>
      </c>
      <c r="W37" s="87"/>
      <c r="X37" s="87"/>
      <c r="Y37" s="87"/>
      <c r="Z37" s="87"/>
      <c r="AA37" s="87"/>
      <c r="AB37" s="8">
        <f t="shared" si="8"/>
        <v>0</v>
      </c>
      <c r="AC37" s="36">
        <f t="shared" si="9"/>
        <v>0</v>
      </c>
    </row>
    <row r="38" spans="1:29" ht="18.95" customHeight="1" x14ac:dyDescent="0.5">
      <c r="A38" s="43">
        <v>30</v>
      </c>
      <c r="B38" s="4" t="str">
        <f>หน้าแรก!C36</f>
        <v>เด็กหญิงวนิดพร  รูปโฉม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44">
        <f t="shared" si="4"/>
        <v>0</v>
      </c>
      <c r="K38" s="37">
        <v>30</v>
      </c>
      <c r="L38" s="4" t="str">
        <f t="shared" si="0"/>
        <v>เด็กหญิงวนิดพร  รูปโฉม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6">
        <f t="shared" si="7"/>
        <v>0</v>
      </c>
      <c r="U38" s="37">
        <v>30</v>
      </c>
      <c r="V38" s="4" t="str">
        <f t="shared" si="1"/>
        <v>เด็กหญิงวนิดพร  รูปโฉม</v>
      </c>
      <c r="W38" s="87"/>
      <c r="X38" s="87"/>
      <c r="Y38" s="87"/>
      <c r="Z38" s="87"/>
      <c r="AA38" s="87"/>
      <c r="AB38" s="8">
        <f t="shared" si="8"/>
        <v>0</v>
      </c>
      <c r="AC38" s="36">
        <f t="shared" si="9"/>
        <v>0</v>
      </c>
    </row>
    <row r="39" spans="1:29" ht="18.95" customHeight="1" x14ac:dyDescent="0.5">
      <c r="A39" s="43">
        <v>31</v>
      </c>
      <c r="B39" s="4" t="str">
        <f>หน้าแรก!C37</f>
        <v>เด็กหญิงวราภรณ์  วิเศษโวหาร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44">
        <f t="shared" si="4"/>
        <v>0</v>
      </c>
      <c r="K39" s="37">
        <v>31</v>
      </c>
      <c r="L39" s="4" t="str">
        <f t="shared" si="0"/>
        <v>เด็กหญิงวราภรณ์  วิเศษโวหาร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6">
        <f t="shared" si="7"/>
        <v>0</v>
      </c>
      <c r="U39" s="37">
        <v>31</v>
      </c>
      <c r="V39" s="4" t="str">
        <f t="shared" si="1"/>
        <v>เด็กหญิงวราภรณ์  วิเศษโวหาร</v>
      </c>
      <c r="W39" s="87"/>
      <c r="X39" s="87"/>
      <c r="Y39" s="87"/>
      <c r="Z39" s="87"/>
      <c r="AA39" s="87"/>
      <c r="AB39" s="8">
        <f t="shared" si="8"/>
        <v>0</v>
      </c>
      <c r="AC39" s="36">
        <f t="shared" si="9"/>
        <v>0</v>
      </c>
    </row>
    <row r="40" spans="1:29" ht="18.95" customHeight="1" x14ac:dyDescent="0.5">
      <c r="A40" s="43">
        <v>32</v>
      </c>
      <c r="B40" s="4" t="str">
        <f>หน้าแรก!C38</f>
        <v>เด็กหญิงวิรากานต์  สุทธิอาคาร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44">
        <f t="shared" si="4"/>
        <v>0</v>
      </c>
      <c r="K40" s="37">
        <v>32</v>
      </c>
      <c r="L40" s="4" t="str">
        <f t="shared" si="0"/>
        <v>เด็กหญิงวิรากานต์  สุทธิอาคาร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6">
        <f t="shared" si="7"/>
        <v>0</v>
      </c>
      <c r="U40" s="37">
        <v>32</v>
      </c>
      <c r="V40" s="4" t="str">
        <f t="shared" si="1"/>
        <v>เด็กหญิงวิรากานต์  สุทธิอาคาร</v>
      </c>
      <c r="W40" s="87"/>
      <c r="X40" s="87"/>
      <c r="Y40" s="87"/>
      <c r="Z40" s="87"/>
      <c r="AA40" s="87"/>
      <c r="AB40" s="8">
        <f t="shared" si="8"/>
        <v>0</v>
      </c>
      <c r="AC40" s="36">
        <f t="shared" si="9"/>
        <v>0</v>
      </c>
    </row>
    <row r="41" spans="1:29" ht="18.95" customHeight="1" x14ac:dyDescent="0.5">
      <c r="A41" s="43">
        <v>33</v>
      </c>
      <c r="B41" s="4" t="str">
        <f>หน้าแรก!C39</f>
        <v>เด็กหญิงเวนิกา  กันยาภู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44">
        <f t="shared" si="4"/>
        <v>0</v>
      </c>
      <c r="K41" s="37">
        <v>33</v>
      </c>
      <c r="L41" s="4" t="str">
        <f t="shared" si="0"/>
        <v>เด็กหญิงเวนิกา  กันยาภู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6">
        <f t="shared" si="7"/>
        <v>0</v>
      </c>
      <c r="U41" s="37">
        <v>33</v>
      </c>
      <c r="V41" s="4" t="str">
        <f t="shared" si="1"/>
        <v>เด็กหญิงเวนิกา  กันยาภู</v>
      </c>
      <c r="W41" s="87"/>
      <c r="X41" s="87"/>
      <c r="Y41" s="87"/>
      <c r="Z41" s="87"/>
      <c r="AA41" s="87"/>
      <c r="AB41" s="8">
        <f t="shared" si="8"/>
        <v>0</v>
      </c>
      <c r="AC41" s="36">
        <f t="shared" si="9"/>
        <v>0</v>
      </c>
    </row>
    <row r="42" spans="1:29" ht="18.95" customHeight="1" x14ac:dyDescent="0.5">
      <c r="A42" s="43">
        <v>34</v>
      </c>
      <c r="B42" s="4" t="str">
        <f>หน้าแรก!C40</f>
        <v>เด็กหญิงศรัญญา  จันพวง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44">
        <f t="shared" si="4"/>
        <v>0</v>
      </c>
      <c r="K42" s="37">
        <v>34</v>
      </c>
      <c r="L42" s="4" t="str">
        <f t="shared" si="0"/>
        <v>เด็กหญิงศรัญญา  จันพวง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6">
        <f t="shared" si="7"/>
        <v>0</v>
      </c>
      <c r="U42" s="37">
        <v>34</v>
      </c>
      <c r="V42" s="4" t="str">
        <f t="shared" si="1"/>
        <v>เด็กหญิงศรัญญา  จันพวง</v>
      </c>
      <c r="W42" s="87"/>
      <c r="X42" s="87"/>
      <c r="Y42" s="87"/>
      <c r="Z42" s="87"/>
      <c r="AA42" s="87"/>
      <c r="AB42" s="8">
        <f t="shared" si="8"/>
        <v>0</v>
      </c>
      <c r="AC42" s="36">
        <f t="shared" si="9"/>
        <v>0</v>
      </c>
    </row>
    <row r="43" spans="1:29" ht="18.95" customHeight="1" x14ac:dyDescent="0.5">
      <c r="A43" s="43">
        <v>35</v>
      </c>
      <c r="B43" s="4" t="str">
        <f>หน้าแรก!C41</f>
        <v>เด็กหญิงสรัญญา  จันทวี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44">
        <f t="shared" si="4"/>
        <v>0</v>
      </c>
      <c r="K43" s="37">
        <v>35</v>
      </c>
      <c r="L43" s="4" t="str">
        <f t="shared" si="0"/>
        <v>เด็กหญิงสรัญญา  จันทวี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6">
        <f t="shared" si="7"/>
        <v>0</v>
      </c>
      <c r="U43" s="37">
        <v>35</v>
      </c>
      <c r="V43" s="4" t="str">
        <f t="shared" si="1"/>
        <v>เด็กหญิงสรัญญา  จันทวี</v>
      </c>
      <c r="W43" s="87"/>
      <c r="X43" s="87"/>
      <c r="Y43" s="87"/>
      <c r="Z43" s="87"/>
      <c r="AA43" s="87"/>
      <c r="AB43" s="8">
        <f t="shared" si="8"/>
        <v>0</v>
      </c>
      <c r="AC43" s="36">
        <f t="shared" si="9"/>
        <v>0</v>
      </c>
    </row>
    <row r="44" spans="1:29" ht="18.95" customHeight="1" x14ac:dyDescent="0.5">
      <c r="A44" s="43">
        <v>36</v>
      </c>
      <c r="B44" s="4" t="str">
        <f>หน้าแรก!C42</f>
        <v>เด็กหญิงสุนันทา  นามวงศ์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44">
        <f t="shared" si="4"/>
        <v>0</v>
      </c>
      <c r="K44" s="37">
        <v>36</v>
      </c>
      <c r="L44" s="4" t="str">
        <f t="shared" si="0"/>
        <v>เด็กหญิงสุนันทา  นามวงศ์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6">
        <f t="shared" si="7"/>
        <v>0</v>
      </c>
      <c r="U44" s="37">
        <v>36</v>
      </c>
      <c r="V44" s="4" t="str">
        <f t="shared" si="1"/>
        <v>เด็กหญิงสุนันทา  นามวงศ์</v>
      </c>
      <c r="W44" s="87"/>
      <c r="X44" s="87"/>
      <c r="Y44" s="87"/>
      <c r="Z44" s="87"/>
      <c r="AA44" s="87"/>
      <c r="AB44" s="8">
        <f t="shared" si="8"/>
        <v>0</v>
      </c>
      <c r="AC44" s="36">
        <f t="shared" si="9"/>
        <v>0</v>
      </c>
    </row>
    <row r="45" spans="1:29" ht="18.95" customHeight="1" x14ac:dyDescent="0.5">
      <c r="A45" s="43">
        <v>37</v>
      </c>
      <c r="B45" s="4" t="str">
        <f>หน้าแรก!C43</f>
        <v>เด็กหญิงสุภัสสร  เจริญศรี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44">
        <f t="shared" si="4"/>
        <v>0</v>
      </c>
      <c r="K45" s="37">
        <v>37</v>
      </c>
      <c r="L45" s="4" t="str">
        <f t="shared" si="0"/>
        <v>เด็กหญิงสุภัสสร  เจริญศรี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6">
        <f t="shared" si="7"/>
        <v>0</v>
      </c>
      <c r="U45" s="37">
        <v>37</v>
      </c>
      <c r="V45" s="4" t="str">
        <f t="shared" si="1"/>
        <v>เด็กหญิงสุภัสสร  เจริญศรี</v>
      </c>
      <c r="W45" s="87"/>
      <c r="X45" s="87"/>
      <c r="Y45" s="87"/>
      <c r="Z45" s="87"/>
      <c r="AA45" s="87"/>
      <c r="AB45" s="8">
        <f t="shared" si="8"/>
        <v>0</v>
      </c>
      <c r="AC45" s="36">
        <f t="shared" si="9"/>
        <v>0</v>
      </c>
    </row>
    <row r="46" spans="1:29" ht="18.95" customHeight="1" x14ac:dyDescent="0.5">
      <c r="A46" s="43">
        <v>38</v>
      </c>
      <c r="B46" s="4" t="str">
        <f>หน้าแรก!C44</f>
        <v>เด็กหญิงสุวรรณิสา  พลนอก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44">
        <f t="shared" si="4"/>
        <v>0</v>
      </c>
      <c r="K46" s="37">
        <v>38</v>
      </c>
      <c r="L46" s="4" t="str">
        <f t="shared" si="0"/>
        <v>เด็กหญิงสุวรรณิสา  พลนอก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6">
        <f t="shared" si="7"/>
        <v>0</v>
      </c>
      <c r="U46" s="37">
        <v>38</v>
      </c>
      <c r="V46" s="4" t="str">
        <f t="shared" si="1"/>
        <v>เด็กหญิงสุวรรณิสา  พลนอก</v>
      </c>
      <c r="W46" s="87"/>
      <c r="X46" s="87"/>
      <c r="Y46" s="87"/>
      <c r="Z46" s="87"/>
      <c r="AA46" s="87"/>
      <c r="AB46" s="8">
        <f t="shared" si="8"/>
        <v>0</v>
      </c>
      <c r="AC46" s="36">
        <f t="shared" si="9"/>
        <v>0</v>
      </c>
    </row>
    <row r="47" spans="1:29" ht="18.95" customHeight="1" x14ac:dyDescent="0.5">
      <c r="A47" s="43">
        <v>39</v>
      </c>
      <c r="B47" s="4" t="str">
        <f>หน้าแรก!C45</f>
        <v>เด็กหญิงหทัยรัตน์  สุวรรณกูฎ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44">
        <f t="shared" si="4"/>
        <v>0</v>
      </c>
      <c r="K47" s="37">
        <v>39</v>
      </c>
      <c r="L47" s="4" t="str">
        <f t="shared" si="0"/>
        <v>เด็กหญิงหทัยรัตน์  สุวรรณกูฎ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6">
        <f t="shared" si="7"/>
        <v>0</v>
      </c>
      <c r="U47" s="37">
        <v>39</v>
      </c>
      <c r="V47" s="4" t="str">
        <f t="shared" si="1"/>
        <v>เด็กหญิงหทัยรัตน์  สุวรรณกูฎ</v>
      </c>
      <c r="W47" s="87"/>
      <c r="X47" s="87"/>
      <c r="Y47" s="87"/>
      <c r="Z47" s="87"/>
      <c r="AA47" s="87"/>
      <c r="AB47" s="8">
        <f t="shared" si="8"/>
        <v>0</v>
      </c>
      <c r="AC47" s="36">
        <f t="shared" si="9"/>
        <v>0</v>
      </c>
    </row>
    <row r="48" spans="1:29" ht="18.95" customHeight="1" x14ac:dyDescent="0.5">
      <c r="A48" s="43">
        <v>40</v>
      </c>
      <c r="B48" s="4" t="str">
        <f>หน้าแรก!C46</f>
        <v>เด็กหญิงอรทัย  สายดวง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44">
        <f t="shared" si="4"/>
        <v>0</v>
      </c>
      <c r="K48" s="37">
        <v>40</v>
      </c>
      <c r="L48" s="4" t="str">
        <f t="shared" si="0"/>
        <v>เด็กหญิงอรทัย  สายดวง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6">
        <f t="shared" si="7"/>
        <v>0</v>
      </c>
      <c r="U48" s="37">
        <v>40</v>
      </c>
      <c r="V48" s="4" t="str">
        <f t="shared" si="1"/>
        <v>เด็กหญิงอรทัย  สายดวง</v>
      </c>
      <c r="W48" s="87"/>
      <c r="X48" s="87"/>
      <c r="Y48" s="87"/>
      <c r="Z48" s="87"/>
      <c r="AA48" s="87"/>
      <c r="AB48" s="8">
        <f t="shared" si="8"/>
        <v>0</v>
      </c>
      <c r="AC48" s="36">
        <f t="shared" si="9"/>
        <v>0</v>
      </c>
    </row>
    <row r="49" spans="1:29" ht="18.95" customHeight="1" x14ac:dyDescent="0.5">
      <c r="A49" s="43">
        <v>41</v>
      </c>
      <c r="B49" s="4" t="str">
        <f>หน้าแรก!C47</f>
        <v>เด็กหญิงอาริญา  โลมากาล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44">
        <f t="shared" si="4"/>
        <v>0</v>
      </c>
      <c r="K49" s="37">
        <v>41</v>
      </c>
      <c r="L49" s="4" t="str">
        <f t="shared" si="0"/>
        <v>เด็กหญิงอาริญา  โลมากาล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6">
        <f t="shared" si="7"/>
        <v>0</v>
      </c>
      <c r="U49" s="37">
        <v>41</v>
      </c>
      <c r="V49" s="4" t="str">
        <f t="shared" si="1"/>
        <v>เด็กหญิงอาริญา  โลมากาล</v>
      </c>
      <c r="W49" s="87"/>
      <c r="X49" s="87"/>
      <c r="Y49" s="87"/>
      <c r="Z49" s="87"/>
      <c r="AA49" s="87"/>
      <c r="AB49" s="8">
        <f t="shared" si="8"/>
        <v>0</v>
      </c>
      <c r="AC49" s="36">
        <f t="shared" si="9"/>
        <v>0</v>
      </c>
    </row>
    <row r="50" spans="1:29" ht="18.95" customHeight="1" x14ac:dyDescent="0.5">
      <c r="A50" s="43"/>
      <c r="B50" s="4"/>
      <c r="C50" s="87"/>
      <c r="D50" s="87"/>
      <c r="E50" s="6"/>
      <c r="F50" s="87"/>
      <c r="G50" s="87"/>
      <c r="H50" s="87"/>
      <c r="I50" s="6"/>
      <c r="J50" s="44"/>
      <c r="K50" s="37"/>
      <c r="L50" s="4"/>
      <c r="M50" s="87"/>
      <c r="N50" s="87"/>
      <c r="O50" s="87"/>
      <c r="P50" s="8"/>
      <c r="Q50" s="87"/>
      <c r="R50" s="87"/>
      <c r="S50" s="8"/>
      <c r="T50" s="36"/>
      <c r="U50" s="37"/>
      <c r="V50" s="4"/>
      <c r="W50" s="87"/>
      <c r="X50" s="87"/>
      <c r="Y50" s="87"/>
      <c r="Z50" s="87"/>
      <c r="AA50" s="87"/>
      <c r="AB50" s="8"/>
      <c r="AC50" s="36"/>
    </row>
    <row r="51" spans="1:29" ht="18.95" customHeight="1" x14ac:dyDescent="0.5">
      <c r="A51" s="43"/>
      <c r="B51" s="4"/>
      <c r="C51" s="87"/>
      <c r="D51" s="87"/>
      <c r="E51" s="6"/>
      <c r="F51" s="87"/>
      <c r="G51" s="87"/>
      <c r="H51" s="87"/>
      <c r="I51" s="6"/>
      <c r="J51" s="44"/>
      <c r="K51" s="37"/>
      <c r="L51" s="4"/>
      <c r="M51" s="87"/>
      <c r="N51" s="87"/>
      <c r="O51" s="87"/>
      <c r="P51" s="8"/>
      <c r="Q51" s="87"/>
      <c r="R51" s="87"/>
      <c r="S51" s="8"/>
      <c r="T51" s="36"/>
      <c r="U51" s="37"/>
      <c r="V51" s="4"/>
      <c r="W51" s="87"/>
      <c r="X51" s="87"/>
      <c r="Y51" s="87"/>
      <c r="Z51" s="87"/>
      <c r="AA51" s="87"/>
      <c r="AB51" s="8"/>
      <c r="AC51" s="36"/>
    </row>
    <row r="52" spans="1:29" ht="18.95" customHeight="1" x14ac:dyDescent="0.5">
      <c r="A52" s="43"/>
      <c r="B52" s="4"/>
      <c r="C52" s="87"/>
      <c r="D52" s="87"/>
      <c r="E52" s="6"/>
      <c r="F52" s="87"/>
      <c r="G52" s="87"/>
      <c r="H52" s="87"/>
      <c r="I52" s="6"/>
      <c r="J52" s="44"/>
      <c r="K52" s="37"/>
      <c r="L52" s="4"/>
      <c r="M52" s="87"/>
      <c r="N52" s="87"/>
      <c r="O52" s="87"/>
      <c r="P52" s="8"/>
      <c r="Q52" s="87"/>
      <c r="R52" s="87"/>
      <c r="S52" s="8"/>
      <c r="T52" s="36"/>
      <c r="U52" s="37"/>
      <c r="V52" s="4"/>
      <c r="W52" s="87"/>
      <c r="X52" s="87"/>
      <c r="Y52" s="87"/>
      <c r="Z52" s="87"/>
      <c r="AA52" s="87"/>
      <c r="AB52" s="8"/>
      <c r="AC52" s="36"/>
    </row>
    <row r="53" spans="1:29" ht="18.95" customHeight="1" thickBot="1" x14ac:dyDescent="0.55000000000000004">
      <c r="A53" s="47"/>
      <c r="B53" s="22"/>
      <c r="C53" s="88"/>
      <c r="D53" s="88"/>
      <c r="E53" s="7"/>
      <c r="F53" s="88"/>
      <c r="G53" s="88"/>
      <c r="H53" s="88"/>
      <c r="I53" s="7"/>
      <c r="J53" s="48"/>
      <c r="K53" s="38"/>
      <c r="L53" s="28"/>
      <c r="M53" s="145"/>
      <c r="N53" s="145"/>
      <c r="O53" s="145"/>
      <c r="P53" s="39"/>
      <c r="Q53" s="145"/>
      <c r="R53" s="145"/>
      <c r="S53" s="39"/>
      <c r="T53" s="40"/>
      <c r="U53" s="37"/>
      <c r="V53" s="22"/>
      <c r="W53" s="88"/>
      <c r="X53" s="88"/>
      <c r="Y53" s="88"/>
      <c r="Z53" s="88"/>
      <c r="AA53" s="88"/>
      <c r="AB53" s="8"/>
      <c r="AC53" s="36"/>
    </row>
    <row r="54" spans="1:29" ht="18.95" customHeight="1" x14ac:dyDescent="0.5">
      <c r="A54" s="173" t="s">
        <v>12</v>
      </c>
      <c r="B54" s="174"/>
      <c r="C54" s="23">
        <f>SUM(C9:C53)</f>
        <v>5</v>
      </c>
      <c r="D54" s="23">
        <f t="shared" ref="D54:J54" si="10">SUM(D9:D53)</f>
        <v>5</v>
      </c>
      <c r="E54" s="23">
        <f t="shared" si="10"/>
        <v>10</v>
      </c>
      <c r="F54" s="23">
        <f t="shared" si="10"/>
        <v>5</v>
      </c>
      <c r="G54" s="23">
        <f t="shared" si="10"/>
        <v>5</v>
      </c>
      <c r="H54" s="23">
        <f t="shared" si="10"/>
        <v>5</v>
      </c>
      <c r="I54" s="23">
        <f t="shared" si="10"/>
        <v>15</v>
      </c>
      <c r="J54" s="24">
        <f t="shared" si="10"/>
        <v>25</v>
      </c>
      <c r="K54" s="175" t="s">
        <v>12</v>
      </c>
      <c r="L54" s="176"/>
      <c r="M54" s="23">
        <f>SUM(M9:M53)</f>
        <v>5</v>
      </c>
      <c r="N54" s="23">
        <f t="shared" ref="N54:T54" si="11">SUM(N9:N53)</f>
        <v>5</v>
      </c>
      <c r="O54" s="23">
        <f t="shared" si="11"/>
        <v>5</v>
      </c>
      <c r="P54" s="23">
        <f t="shared" si="11"/>
        <v>15</v>
      </c>
      <c r="Q54" s="23">
        <f t="shared" si="11"/>
        <v>4</v>
      </c>
      <c r="R54" s="23">
        <f t="shared" si="11"/>
        <v>4</v>
      </c>
      <c r="S54" s="23">
        <f t="shared" si="11"/>
        <v>8</v>
      </c>
      <c r="T54" s="23">
        <f t="shared" si="11"/>
        <v>23</v>
      </c>
      <c r="U54" s="175" t="s">
        <v>12</v>
      </c>
      <c r="V54" s="176"/>
      <c r="W54" s="23">
        <f>SUM(W9:W53)</f>
        <v>5</v>
      </c>
      <c r="X54" s="23">
        <f t="shared" ref="X54:AC54" si="12">SUM(X9:X53)</f>
        <v>5</v>
      </c>
      <c r="Y54" s="23">
        <f t="shared" si="12"/>
        <v>5</v>
      </c>
      <c r="Z54" s="23">
        <f t="shared" si="12"/>
        <v>5</v>
      </c>
      <c r="AA54" s="23">
        <f t="shared" si="12"/>
        <v>5</v>
      </c>
      <c r="AB54" s="23">
        <f t="shared" si="12"/>
        <v>25</v>
      </c>
      <c r="AC54" s="23">
        <f t="shared" si="12"/>
        <v>73</v>
      </c>
    </row>
    <row r="55" spans="1:29" ht="18.95" customHeight="1" thickBot="1" x14ac:dyDescent="0.55000000000000004">
      <c r="A55" s="177" t="s">
        <v>18</v>
      </c>
      <c r="B55" s="178"/>
      <c r="C55" s="55">
        <f>(100/(C8*I2))*C54</f>
        <v>4.0650406504065035</v>
      </c>
      <c r="D55" s="55">
        <f>(100/(D8*I2))*D54</f>
        <v>4.0650406504065035</v>
      </c>
      <c r="E55" s="55">
        <f>(100/(E8*I2))*E54</f>
        <v>4.0650406504065035</v>
      </c>
      <c r="F55" s="55">
        <f>(100/(F8*I2))*F54</f>
        <v>4.0650406504065035</v>
      </c>
      <c r="G55" s="55">
        <f>(100/(G8*I2))*G54</f>
        <v>4.0650406504065035</v>
      </c>
      <c r="H55" s="55">
        <f>(100/(H8*I2))*H54</f>
        <v>4.0650406504065035</v>
      </c>
      <c r="I55" s="55">
        <f>(100/(I8*I2))*I54</f>
        <v>4.0650406504065035</v>
      </c>
      <c r="J55" s="55">
        <f>(100/(J8*I2))*J54</f>
        <v>4.0650406504065035</v>
      </c>
      <c r="K55" s="179" t="s">
        <v>18</v>
      </c>
      <c r="L55" s="180"/>
      <c r="M55" s="55">
        <f>(100/(M8*I2))*M54</f>
        <v>4.0650406504065035</v>
      </c>
      <c r="N55" s="55">
        <f>(100/(N8*I2))*N54</f>
        <v>4.0650406504065035</v>
      </c>
      <c r="O55" s="55">
        <f>(100/(O8*I2))*O54</f>
        <v>4.0650406504065035</v>
      </c>
      <c r="P55" s="55">
        <f>(100/(P8*I2))*P54</f>
        <v>4.0650406504065035</v>
      </c>
      <c r="Q55" s="55">
        <f>(100/(Q8*I2))*Q54</f>
        <v>3.2520325203252032</v>
      </c>
      <c r="R55" s="55">
        <f>(100/(R8*I2))*R54</f>
        <v>3.2520325203252032</v>
      </c>
      <c r="S55" s="55">
        <f>(100/(S8*I2))*S54</f>
        <v>3.2520325203252032</v>
      </c>
      <c r="T55" s="55">
        <f>(100/(T8*I2))*T54</f>
        <v>3.7398373983739837</v>
      </c>
      <c r="U55" s="179" t="s">
        <v>18</v>
      </c>
      <c r="V55" s="180"/>
      <c r="W55" s="55">
        <f>(100/(W8*I2))*W54</f>
        <v>3.0487804878048781</v>
      </c>
      <c r="X55" s="55">
        <f>(100/(X8*I2))*X54</f>
        <v>3.0487804878048781</v>
      </c>
      <c r="Y55" s="55">
        <f>(100/(Y8*I2))*Y54</f>
        <v>3.0487804878048781</v>
      </c>
      <c r="Z55" s="55">
        <f>(100/(Z8*I2))*Z54</f>
        <v>3.0487804878048781</v>
      </c>
      <c r="AA55" s="55">
        <f>(100/(AA8*I2))*AA54</f>
        <v>3.0487804878048781</v>
      </c>
      <c r="AB55" s="55">
        <f>(100/(AB8*I2))*AB54</f>
        <v>3.0487804878048781</v>
      </c>
      <c r="AC55" s="55">
        <f>(100/(AC8*I2))*AC54</f>
        <v>3.5609756097560976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sheetProtection password="9F5A" sheet="1" objects="1" scenarios="1"/>
  <mergeCells count="26">
    <mergeCell ref="A1:J1"/>
    <mergeCell ref="A6:A8"/>
    <mergeCell ref="B6:B8"/>
    <mergeCell ref="C6:D6"/>
    <mergeCell ref="E6:E7"/>
    <mergeCell ref="F6:H6"/>
    <mergeCell ref="I6:I7"/>
    <mergeCell ref="J6:J7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54:B54"/>
    <mergeCell ref="K54:L54"/>
    <mergeCell ref="U54:V54"/>
    <mergeCell ref="A55:B55"/>
    <mergeCell ref="K55:L55"/>
    <mergeCell ref="U55:V5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68"/>
  <sheetViews>
    <sheetView view="pageBreakPreview" zoomScaleSheetLayoutView="100" workbookViewId="0">
      <selection activeCell="G8" sqref="G8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7.25" customWidth="1"/>
    <col min="19" max="19" width="1.25" customWidth="1"/>
  </cols>
  <sheetData>
    <row r="1" spans="1:18" ht="26.25" x14ac:dyDescent="0.2">
      <c r="A1" s="181" t="s">
        <v>111</v>
      </c>
      <c r="B1" s="181"/>
      <c r="C1" s="181"/>
      <c r="D1" s="181"/>
      <c r="E1" s="181"/>
      <c r="F1" s="181"/>
      <c r="G1" s="181"/>
      <c r="H1" s="181"/>
      <c r="I1" s="181"/>
      <c r="J1" s="181" t="s">
        <v>110</v>
      </c>
      <c r="K1" s="181"/>
      <c r="L1" s="181"/>
      <c r="M1" s="181"/>
      <c r="N1" s="181"/>
      <c r="O1" s="181"/>
      <c r="P1" s="181"/>
      <c r="Q1" s="181"/>
      <c r="R1" s="181"/>
    </row>
    <row r="2" spans="1:18" ht="24" thickBot="1" x14ac:dyDescent="0.55000000000000004">
      <c r="A2" s="29" t="s">
        <v>1</v>
      </c>
      <c r="B2" s="11" t="str">
        <f>หน้าแรก!$C$1</f>
        <v>คณิตศาสตร์</v>
      </c>
      <c r="C2" s="29" t="s">
        <v>2</v>
      </c>
      <c r="D2" s="29"/>
      <c r="E2" s="29" t="str">
        <f>หน้าแรก!$C$2</f>
        <v>ค21101</v>
      </c>
      <c r="F2" s="29"/>
      <c r="G2" s="17" t="s">
        <v>3</v>
      </c>
      <c r="H2" s="19" t="str">
        <f>หน้าแรก!$C$3</f>
        <v>1/1</v>
      </c>
      <c r="I2" s="17"/>
      <c r="J2" s="29" t="s">
        <v>1</v>
      </c>
      <c r="K2" s="11" t="str">
        <f>หน้าแรก!$C$1</f>
        <v>คณิตศาสตร์</v>
      </c>
      <c r="L2" s="29" t="s">
        <v>2</v>
      </c>
      <c r="M2" s="29"/>
      <c r="N2" s="29" t="str">
        <f>หน้าแรก!$C$2</f>
        <v>ค21101</v>
      </c>
      <c r="O2" s="29"/>
      <c r="P2" s="74" t="s">
        <v>3</v>
      </c>
      <c r="Q2" s="19" t="str">
        <f>หน้าแรก!$C$3</f>
        <v>1/1</v>
      </c>
      <c r="R2" s="74"/>
    </row>
    <row r="3" spans="1:18" ht="23.25" customHeight="1" x14ac:dyDescent="0.2">
      <c r="A3" s="170" t="s">
        <v>8</v>
      </c>
      <c r="B3" s="158" t="s">
        <v>9</v>
      </c>
      <c r="C3" s="158" t="s">
        <v>112</v>
      </c>
      <c r="D3" s="158"/>
      <c r="E3" s="158"/>
      <c r="F3" s="158"/>
      <c r="G3" s="158"/>
      <c r="H3" s="184" t="s">
        <v>12</v>
      </c>
      <c r="I3" s="187" t="s">
        <v>52</v>
      </c>
      <c r="J3" s="170" t="s">
        <v>8</v>
      </c>
      <c r="K3" s="158" t="s">
        <v>9</v>
      </c>
      <c r="L3" s="158" t="s">
        <v>52</v>
      </c>
      <c r="M3" s="158"/>
      <c r="N3" s="158"/>
      <c r="O3" s="158"/>
      <c r="P3" s="158"/>
      <c r="Q3" s="192" t="s">
        <v>52</v>
      </c>
      <c r="R3" s="187" t="s">
        <v>41</v>
      </c>
    </row>
    <row r="4" spans="1:18" ht="46.5" customHeight="1" x14ac:dyDescent="0.2">
      <c r="A4" s="171"/>
      <c r="B4" s="159"/>
      <c r="C4" s="190" t="s">
        <v>49</v>
      </c>
      <c r="D4" s="191"/>
      <c r="E4" s="190" t="s">
        <v>50</v>
      </c>
      <c r="F4" s="191"/>
      <c r="G4" s="51" t="s">
        <v>51</v>
      </c>
      <c r="H4" s="185"/>
      <c r="I4" s="188"/>
      <c r="J4" s="171"/>
      <c r="K4" s="159"/>
      <c r="L4" s="190" t="s">
        <v>49</v>
      </c>
      <c r="M4" s="191"/>
      <c r="N4" s="190" t="s">
        <v>50</v>
      </c>
      <c r="O4" s="191"/>
      <c r="P4" s="73" t="s">
        <v>51</v>
      </c>
      <c r="Q4" s="193"/>
      <c r="R4" s="188"/>
    </row>
    <row r="5" spans="1:18" ht="23.25" x14ac:dyDescent="0.2">
      <c r="A5" s="182"/>
      <c r="B5" s="183"/>
      <c r="C5" s="50" t="s">
        <v>61</v>
      </c>
      <c r="D5" s="50" t="s">
        <v>62</v>
      </c>
      <c r="E5" s="50" t="s">
        <v>63</v>
      </c>
      <c r="F5" s="50" t="s">
        <v>65</v>
      </c>
      <c r="G5" s="50" t="s">
        <v>64</v>
      </c>
      <c r="H5" s="186"/>
      <c r="I5" s="188"/>
      <c r="J5" s="182"/>
      <c r="K5" s="183"/>
      <c r="L5" s="50" t="s">
        <v>61</v>
      </c>
      <c r="M5" s="50" t="s">
        <v>62</v>
      </c>
      <c r="N5" s="50" t="s">
        <v>63</v>
      </c>
      <c r="O5" s="50" t="s">
        <v>65</v>
      </c>
      <c r="P5" s="50" t="s">
        <v>64</v>
      </c>
      <c r="Q5" s="193"/>
      <c r="R5" s="188"/>
    </row>
    <row r="6" spans="1:18" ht="24" thickBot="1" x14ac:dyDescent="0.25">
      <c r="A6" s="172"/>
      <c r="B6" s="160"/>
      <c r="C6" s="32">
        <v>12</v>
      </c>
      <c r="D6" s="32">
        <v>18</v>
      </c>
      <c r="E6" s="32">
        <v>18</v>
      </c>
      <c r="F6" s="32">
        <v>12</v>
      </c>
      <c r="G6" s="32">
        <v>40</v>
      </c>
      <c r="H6" s="32">
        <v>100</v>
      </c>
      <c r="I6" s="189"/>
      <c r="J6" s="172"/>
      <c r="K6" s="160"/>
      <c r="L6" s="72">
        <v>3</v>
      </c>
      <c r="M6" s="72">
        <v>3</v>
      </c>
      <c r="N6" s="72">
        <v>3</v>
      </c>
      <c r="O6" s="72">
        <v>3</v>
      </c>
      <c r="P6" s="72">
        <v>3</v>
      </c>
      <c r="Q6" s="194"/>
      <c r="R6" s="189"/>
    </row>
    <row r="7" spans="1:18" s="20" customFormat="1" ht="20.100000000000001" customHeight="1" x14ac:dyDescent="0.5">
      <c r="A7" s="35">
        <v>1</v>
      </c>
      <c r="B7" s="31" t="str">
        <f>หน้าแรก!C7</f>
        <v>เด็กชายกิตติธัช  วงศ์เกย</v>
      </c>
      <c r="C7" s="8">
        <f>ก่อนกลางภาค!E9+หลังสอบกลางภาค!E9</f>
        <v>12</v>
      </c>
      <c r="D7" s="8">
        <f>ก่อนกลางภาค!I9+หลังสอบกลางภาค!I9</f>
        <v>18</v>
      </c>
      <c r="E7" s="8">
        <f>ก่อนกลางภาค!P9+หลังสอบกลางภาค!P9</f>
        <v>18</v>
      </c>
      <c r="F7" s="8">
        <f>ก่อนกลางภาค!S9+หลังสอบกลางภาค!S9</f>
        <v>8</v>
      </c>
      <c r="G7" s="8">
        <f>ก่อนกลางภาค!AB9+หลังสอบกลางภาค!AB9</f>
        <v>30</v>
      </c>
      <c r="H7" s="8">
        <f t="shared" ref="H7:H47" si="0">SUM(C7:G7)</f>
        <v>86</v>
      </c>
      <c r="I7" s="36" t="str">
        <f>IF(H7&gt;79,"3",IF(H7&gt;69,"2",IF(H7&gt;49,"1","ไม่ผ่าน")))</f>
        <v>3</v>
      </c>
      <c r="J7" s="35">
        <v>1</v>
      </c>
      <c r="K7" s="31" t="str">
        <f>หน้าแรก!C7</f>
        <v>เด็กชายกิตติธัช  วงศ์เกย</v>
      </c>
      <c r="L7" s="8" t="str">
        <f>IF(C7&gt;10,"3",IF(C7&gt;9,"2",IF(C7&gt;5,"1","0")))</f>
        <v>3</v>
      </c>
      <c r="M7" s="8" t="str">
        <f>IF(D7&gt;14,"3",IF(D7&gt;12,"2",IF(D7&gt;7,"1","0")))</f>
        <v>3</v>
      </c>
      <c r="N7" s="8" t="str">
        <f>IF(E7&gt;14,"3",IF(E7&gt;12,"2",IF(E7&gt;7,"1","0")))</f>
        <v>3</v>
      </c>
      <c r="O7" s="8" t="str">
        <f>IF(F7&gt;10,"3",IF(F7&gt;9,"2",IF(F7&gt;5,"1","0")))</f>
        <v>1</v>
      </c>
      <c r="P7" s="8" t="str">
        <f>IF(G7&gt;31,"3",IF(G7&gt;27,"2",IF(G7&gt;19,"1","0")))</f>
        <v>2</v>
      </c>
      <c r="Q7" s="36" t="str">
        <f>IF(H7&gt;79,"3",IF(H7&gt;69,"2",IF(H7&gt;49,"1","0")))</f>
        <v>3</v>
      </c>
      <c r="R7" s="36" t="str">
        <f>IF(H7&gt;79,"ดีเยี่ยม",IF(H7&gt;69,"ดี",IF(H7&gt;49,"ผ่าน","ไม่ผ่าน")))</f>
        <v>ดีเยี่ยม</v>
      </c>
    </row>
    <row r="8" spans="1:18" s="20" customFormat="1" ht="20.100000000000001" customHeight="1" x14ac:dyDescent="0.5">
      <c r="A8" s="37">
        <v>2</v>
      </c>
      <c r="B8" s="4" t="str">
        <f>หน้าแรก!C8</f>
        <v>เด็กชายกิตติศักดิ์  มณีสวาท</v>
      </c>
      <c r="C8" s="8">
        <f>ก่อนกลางภาค!E10+หลังสอบกลางภาค!E10</f>
        <v>8</v>
      </c>
      <c r="D8" s="8">
        <f>ก่อนกลางภาค!I10+หลังสอบกลางภาค!I10</f>
        <v>12</v>
      </c>
      <c r="E8" s="8">
        <f>ก่อนกลางภาค!P10+หลังสอบกลางภาค!P10</f>
        <v>12</v>
      </c>
      <c r="F8" s="8">
        <f>ก่อนกลางภาค!S10+หลังสอบกลางภาค!S10</f>
        <v>8</v>
      </c>
      <c r="G8" s="8">
        <f>ก่อนกลางภาค!AB10+หลังสอบกลางภาค!AB10</f>
        <v>20</v>
      </c>
      <c r="H8" s="8">
        <f t="shared" si="0"/>
        <v>60</v>
      </c>
      <c r="I8" s="36" t="str">
        <f t="shared" ref="I8:I47" si="1">IF(H8&gt;79,"3",IF(H8&gt;69,"2",IF(H8&gt;49,"1","ไม่ผ่าน")))</f>
        <v>1</v>
      </c>
      <c r="J8" s="37">
        <v>2</v>
      </c>
      <c r="K8" s="31" t="str">
        <f>หน้าแรก!C8</f>
        <v>เด็กชายกิตติศักดิ์  มณีสวาท</v>
      </c>
      <c r="L8" s="8" t="str">
        <f t="shared" ref="L8:L47" si="2">IF(C8&gt;10,"3",IF(C8&gt;9,"2",IF(C8&gt;5,"1","0")))</f>
        <v>1</v>
      </c>
      <c r="M8" s="8" t="str">
        <f t="shared" ref="M8:M47" si="3">IF(D8&gt;14,"3",IF(D8&gt;12,"2",IF(D8&gt;7,"1","0")))</f>
        <v>1</v>
      </c>
      <c r="N8" s="8" t="str">
        <f t="shared" ref="N8:N47" si="4">IF(E8&gt;14,"3",IF(E8&gt;12,"2",IF(E8&gt;7,"1","0")))</f>
        <v>1</v>
      </c>
      <c r="O8" s="8" t="str">
        <f t="shared" ref="O8:O47" si="5">IF(F8&gt;10,"3",IF(F8&gt;9,"2",IF(F8&gt;5,"1","0")))</f>
        <v>1</v>
      </c>
      <c r="P8" s="8" t="str">
        <f t="shared" ref="P8:P47" si="6">IF(G8&gt;31,"3",IF(G8&gt;27,"2",IF(G8&gt;19,"1","0")))</f>
        <v>1</v>
      </c>
      <c r="Q8" s="36" t="str">
        <f t="shared" ref="Q8:Q47" si="7">IF(H8&gt;79,"3",IF(H8&gt;69,"2",IF(H8&gt;49,"1","0")))</f>
        <v>1</v>
      </c>
      <c r="R8" s="36" t="str">
        <f t="shared" ref="R8:R47" si="8">IF(H8&gt;79,"ดีเยี่ยม",IF(H8&gt;69,"ดี",IF(H8&gt;49,"ผ่าน","ไม่ผ่าน")))</f>
        <v>ผ่าน</v>
      </c>
    </row>
    <row r="9" spans="1:18" s="20" customFormat="1" ht="20.100000000000001" customHeight="1" x14ac:dyDescent="0.5">
      <c r="A9" s="37">
        <v>3</v>
      </c>
      <c r="B9" s="4" t="str">
        <f>หน้าแรก!C9</f>
        <v>เด็กชายฉัตรเกล้า  จุทามณี</v>
      </c>
      <c r="C9" s="8">
        <f>ก่อนกลางภาค!E11+หลังสอบกลางภาค!E11</f>
        <v>4</v>
      </c>
      <c r="D9" s="8">
        <f>ก่อนกลางภาค!I11+หลังสอบกลางภาค!I11</f>
        <v>0</v>
      </c>
      <c r="E9" s="8">
        <f>ก่อนกลางภาค!P11+หลังสอบกลางภาค!P11</f>
        <v>0</v>
      </c>
      <c r="F9" s="8">
        <f>ก่อนกลางภาค!S11+หลังสอบกลางภาค!S11</f>
        <v>0</v>
      </c>
      <c r="G9" s="8">
        <f>ก่อนกลางภาค!AB11+หลังสอบกลางภาค!AB11</f>
        <v>0</v>
      </c>
      <c r="H9" s="8">
        <f t="shared" si="0"/>
        <v>4</v>
      </c>
      <c r="I9" s="36" t="str">
        <f t="shared" si="1"/>
        <v>ไม่ผ่าน</v>
      </c>
      <c r="J9" s="37">
        <v>3</v>
      </c>
      <c r="K9" s="31" t="str">
        <f>หน้าแรก!C9</f>
        <v>เด็กชายฉัตรเกล้า  จุทามณี</v>
      </c>
      <c r="L9" s="8" t="str">
        <f t="shared" si="2"/>
        <v>0</v>
      </c>
      <c r="M9" s="8" t="str">
        <f t="shared" si="3"/>
        <v>0</v>
      </c>
      <c r="N9" s="8" t="str">
        <f t="shared" si="4"/>
        <v>0</v>
      </c>
      <c r="O9" s="8" t="str">
        <f t="shared" si="5"/>
        <v>0</v>
      </c>
      <c r="P9" s="8" t="str">
        <f t="shared" si="6"/>
        <v>0</v>
      </c>
      <c r="Q9" s="36" t="str">
        <f t="shared" si="7"/>
        <v>0</v>
      </c>
      <c r="R9" s="36" t="str">
        <f t="shared" si="8"/>
        <v>ไม่ผ่าน</v>
      </c>
    </row>
    <row r="10" spans="1:18" s="20" customFormat="1" ht="20.100000000000001" customHeight="1" x14ac:dyDescent="0.5">
      <c r="A10" s="37">
        <v>4</v>
      </c>
      <c r="B10" s="4" t="str">
        <f>หน้าแรก!C10</f>
        <v>เด็กชายนนธวัฒน์  น้วยวรรณะ</v>
      </c>
      <c r="C10" s="8">
        <f>ก่อนกลางภาค!E12+หลังสอบกลางภาค!E12</f>
        <v>0</v>
      </c>
      <c r="D10" s="8">
        <f>ก่อนกลางภาค!I12+หลังสอบกลางภาค!I12</f>
        <v>0</v>
      </c>
      <c r="E10" s="8">
        <f>ก่อนกลางภาค!P12+หลังสอบกลางภาค!P12</f>
        <v>0</v>
      </c>
      <c r="F10" s="8">
        <f>ก่อนกลางภาค!S12+หลังสอบกลางภาค!S12</f>
        <v>0</v>
      </c>
      <c r="G10" s="8">
        <f>ก่อนกลางภาค!AB12+หลังสอบกลางภาค!AB12</f>
        <v>0</v>
      </c>
      <c r="H10" s="8">
        <f t="shared" si="0"/>
        <v>0</v>
      </c>
      <c r="I10" s="36" t="str">
        <f t="shared" si="1"/>
        <v>ไม่ผ่าน</v>
      </c>
      <c r="J10" s="37">
        <v>4</v>
      </c>
      <c r="K10" s="31" t="str">
        <f>หน้าแรก!C10</f>
        <v>เด็กชายนนธวัฒน์  น้วยวรรณะ</v>
      </c>
      <c r="L10" s="8" t="str">
        <f t="shared" si="2"/>
        <v>0</v>
      </c>
      <c r="M10" s="8" t="str">
        <f t="shared" si="3"/>
        <v>0</v>
      </c>
      <c r="N10" s="8" t="str">
        <f t="shared" si="4"/>
        <v>0</v>
      </c>
      <c r="O10" s="8" t="str">
        <f t="shared" si="5"/>
        <v>0</v>
      </c>
      <c r="P10" s="8" t="str">
        <f t="shared" si="6"/>
        <v>0</v>
      </c>
      <c r="Q10" s="36" t="str">
        <f t="shared" si="7"/>
        <v>0</v>
      </c>
      <c r="R10" s="36" t="str">
        <f t="shared" si="8"/>
        <v>ไม่ผ่าน</v>
      </c>
    </row>
    <row r="11" spans="1:18" s="20" customFormat="1" ht="20.100000000000001" customHeight="1" x14ac:dyDescent="0.5">
      <c r="A11" s="37">
        <v>5</v>
      </c>
      <c r="B11" s="4" t="str">
        <f>หน้าแรก!C11</f>
        <v>เด็กชายประสิทธิ์  ภูแดนผา</v>
      </c>
      <c r="C11" s="8">
        <f>ก่อนกลางภาค!E13+หลังสอบกลางภาค!E13</f>
        <v>0</v>
      </c>
      <c r="D11" s="8">
        <f>ก่อนกลางภาค!I13+หลังสอบกลางภาค!I13</f>
        <v>0</v>
      </c>
      <c r="E11" s="8">
        <f>ก่อนกลางภาค!P13+หลังสอบกลางภาค!P13</f>
        <v>0</v>
      </c>
      <c r="F11" s="8">
        <f>ก่อนกลางภาค!S13+หลังสอบกลางภาค!S13</f>
        <v>0</v>
      </c>
      <c r="G11" s="8">
        <f>ก่อนกลางภาค!AB13+หลังสอบกลางภาค!AB13</f>
        <v>0</v>
      </c>
      <c r="H11" s="8">
        <f t="shared" si="0"/>
        <v>0</v>
      </c>
      <c r="I11" s="36" t="str">
        <f t="shared" si="1"/>
        <v>ไม่ผ่าน</v>
      </c>
      <c r="J11" s="37">
        <v>5</v>
      </c>
      <c r="K11" s="31" t="str">
        <f>หน้าแรก!C11</f>
        <v>เด็กชายประสิทธิ์  ภูแดนผา</v>
      </c>
      <c r="L11" s="8" t="str">
        <f t="shared" si="2"/>
        <v>0</v>
      </c>
      <c r="M11" s="8" t="str">
        <f t="shared" si="3"/>
        <v>0</v>
      </c>
      <c r="N11" s="8" t="str">
        <f t="shared" si="4"/>
        <v>0</v>
      </c>
      <c r="O11" s="8" t="str">
        <f t="shared" si="5"/>
        <v>0</v>
      </c>
      <c r="P11" s="8" t="str">
        <f t="shared" si="6"/>
        <v>0</v>
      </c>
      <c r="Q11" s="36" t="str">
        <f t="shared" si="7"/>
        <v>0</v>
      </c>
      <c r="R11" s="36" t="str">
        <f t="shared" si="8"/>
        <v>ไม่ผ่าน</v>
      </c>
    </row>
    <row r="12" spans="1:18" s="20" customFormat="1" ht="20.100000000000001" customHeight="1" x14ac:dyDescent="0.5">
      <c r="A12" s="37">
        <v>6</v>
      </c>
      <c r="B12" s="4" t="str">
        <f>หน้าแรก!C12</f>
        <v>เด็กชายพัฒธนพงษ์  บุราไกร</v>
      </c>
      <c r="C12" s="8">
        <f>ก่อนกลางภาค!E14+หลังสอบกลางภาค!E14</f>
        <v>0</v>
      </c>
      <c r="D12" s="8">
        <f>ก่อนกลางภาค!I14+หลังสอบกลางภาค!I14</f>
        <v>0</v>
      </c>
      <c r="E12" s="8">
        <f>ก่อนกลางภาค!P14+หลังสอบกลางภาค!P14</f>
        <v>0</v>
      </c>
      <c r="F12" s="8">
        <f>ก่อนกลางภาค!S14+หลังสอบกลางภาค!S14</f>
        <v>0</v>
      </c>
      <c r="G12" s="8">
        <f>ก่อนกลางภาค!AB14+หลังสอบกลางภาค!AB14</f>
        <v>0</v>
      </c>
      <c r="H12" s="8">
        <f t="shared" si="0"/>
        <v>0</v>
      </c>
      <c r="I12" s="36" t="str">
        <f t="shared" si="1"/>
        <v>ไม่ผ่าน</v>
      </c>
      <c r="J12" s="37">
        <v>6</v>
      </c>
      <c r="K12" s="31" t="str">
        <f>หน้าแรก!C12</f>
        <v>เด็กชายพัฒธนพงษ์  บุราไกร</v>
      </c>
      <c r="L12" s="8" t="str">
        <f t="shared" si="2"/>
        <v>0</v>
      </c>
      <c r="M12" s="8" t="str">
        <f t="shared" si="3"/>
        <v>0</v>
      </c>
      <c r="N12" s="8" t="str">
        <f t="shared" si="4"/>
        <v>0</v>
      </c>
      <c r="O12" s="8" t="str">
        <f t="shared" si="5"/>
        <v>0</v>
      </c>
      <c r="P12" s="8" t="str">
        <f t="shared" si="6"/>
        <v>0</v>
      </c>
      <c r="Q12" s="36" t="str">
        <f t="shared" si="7"/>
        <v>0</v>
      </c>
      <c r="R12" s="36" t="str">
        <f t="shared" si="8"/>
        <v>ไม่ผ่าน</v>
      </c>
    </row>
    <row r="13" spans="1:18" s="20" customFormat="1" ht="20.100000000000001" customHeight="1" x14ac:dyDescent="0.5">
      <c r="A13" s="37">
        <v>7</v>
      </c>
      <c r="B13" s="4" t="str">
        <f>หน้าแรก!C13</f>
        <v>เด็กชายวรพล  โสมศรี</v>
      </c>
      <c r="C13" s="8">
        <f>ก่อนกลางภาค!E15+หลังสอบกลางภาค!E15</f>
        <v>0</v>
      </c>
      <c r="D13" s="8">
        <f>ก่อนกลางภาค!I15+หลังสอบกลางภาค!I15</f>
        <v>0</v>
      </c>
      <c r="E13" s="8">
        <f>ก่อนกลางภาค!P15+หลังสอบกลางภาค!P15</f>
        <v>0</v>
      </c>
      <c r="F13" s="8">
        <f>ก่อนกลางภาค!S15+หลังสอบกลางภาค!S15</f>
        <v>0</v>
      </c>
      <c r="G13" s="8">
        <f>ก่อนกลางภาค!AB15+หลังสอบกลางภาค!AB15</f>
        <v>0</v>
      </c>
      <c r="H13" s="8">
        <f t="shared" si="0"/>
        <v>0</v>
      </c>
      <c r="I13" s="36" t="str">
        <f t="shared" si="1"/>
        <v>ไม่ผ่าน</v>
      </c>
      <c r="J13" s="37">
        <v>7</v>
      </c>
      <c r="K13" s="31" t="str">
        <f>หน้าแรก!C13</f>
        <v>เด็กชายวรพล  โสมศรี</v>
      </c>
      <c r="L13" s="8" t="str">
        <f t="shared" si="2"/>
        <v>0</v>
      </c>
      <c r="M13" s="8" t="str">
        <f t="shared" si="3"/>
        <v>0</v>
      </c>
      <c r="N13" s="8" t="str">
        <f t="shared" si="4"/>
        <v>0</v>
      </c>
      <c r="O13" s="8" t="str">
        <f t="shared" si="5"/>
        <v>0</v>
      </c>
      <c r="P13" s="8" t="str">
        <f t="shared" si="6"/>
        <v>0</v>
      </c>
      <c r="Q13" s="36" t="str">
        <f t="shared" si="7"/>
        <v>0</v>
      </c>
      <c r="R13" s="36" t="str">
        <f t="shared" si="8"/>
        <v>ไม่ผ่าน</v>
      </c>
    </row>
    <row r="14" spans="1:18" s="20" customFormat="1" ht="20.100000000000001" customHeight="1" x14ac:dyDescent="0.5">
      <c r="A14" s="37">
        <v>8</v>
      </c>
      <c r="B14" s="4" t="str">
        <f>หน้าแรก!C14</f>
        <v>เด็กชายวีรพล  ทองคำพงศ์</v>
      </c>
      <c r="C14" s="8">
        <f>ก่อนกลางภาค!E16+หลังสอบกลางภาค!E16</f>
        <v>0</v>
      </c>
      <c r="D14" s="8">
        <f>ก่อนกลางภาค!I16+หลังสอบกลางภาค!I16</f>
        <v>0</v>
      </c>
      <c r="E14" s="8">
        <f>ก่อนกลางภาค!P16+หลังสอบกลางภาค!P16</f>
        <v>0</v>
      </c>
      <c r="F14" s="8">
        <f>ก่อนกลางภาค!S16+หลังสอบกลางภาค!S16</f>
        <v>0</v>
      </c>
      <c r="G14" s="8">
        <f>ก่อนกลางภาค!AB16+หลังสอบกลางภาค!AB16</f>
        <v>0</v>
      </c>
      <c r="H14" s="8">
        <f t="shared" si="0"/>
        <v>0</v>
      </c>
      <c r="I14" s="36" t="str">
        <f t="shared" si="1"/>
        <v>ไม่ผ่าน</v>
      </c>
      <c r="J14" s="37">
        <v>8</v>
      </c>
      <c r="K14" s="31" t="str">
        <f>หน้าแรก!C14</f>
        <v>เด็กชายวีรพล  ทองคำพงศ์</v>
      </c>
      <c r="L14" s="8" t="str">
        <f t="shared" si="2"/>
        <v>0</v>
      </c>
      <c r="M14" s="8" t="str">
        <f t="shared" si="3"/>
        <v>0</v>
      </c>
      <c r="N14" s="8" t="str">
        <f t="shared" si="4"/>
        <v>0</v>
      </c>
      <c r="O14" s="8" t="str">
        <f t="shared" si="5"/>
        <v>0</v>
      </c>
      <c r="P14" s="8" t="str">
        <f t="shared" si="6"/>
        <v>0</v>
      </c>
      <c r="Q14" s="36" t="str">
        <f t="shared" si="7"/>
        <v>0</v>
      </c>
      <c r="R14" s="36" t="str">
        <f t="shared" si="8"/>
        <v>ไม่ผ่าน</v>
      </c>
    </row>
    <row r="15" spans="1:18" s="20" customFormat="1" ht="20.100000000000001" customHeight="1" x14ac:dyDescent="0.5">
      <c r="A15" s="37">
        <v>9</v>
      </c>
      <c r="B15" s="4" t="str">
        <f>หน้าแรก!C15</f>
        <v>เด็กชายศราวุธ  ปัจฉาพร</v>
      </c>
      <c r="C15" s="8">
        <f>ก่อนกลางภาค!E17+หลังสอบกลางภาค!E17</f>
        <v>0</v>
      </c>
      <c r="D15" s="8">
        <f>ก่อนกลางภาค!I17+หลังสอบกลางภาค!I17</f>
        <v>0</v>
      </c>
      <c r="E15" s="8">
        <f>ก่อนกลางภาค!P17+หลังสอบกลางภาค!P17</f>
        <v>0</v>
      </c>
      <c r="F15" s="8">
        <f>ก่อนกลางภาค!S17+หลังสอบกลางภาค!S17</f>
        <v>0</v>
      </c>
      <c r="G15" s="8">
        <f>ก่อนกลางภาค!AB17+หลังสอบกลางภาค!AB17</f>
        <v>0</v>
      </c>
      <c r="H15" s="8">
        <f t="shared" si="0"/>
        <v>0</v>
      </c>
      <c r="I15" s="36" t="str">
        <f t="shared" si="1"/>
        <v>ไม่ผ่าน</v>
      </c>
      <c r="J15" s="37">
        <v>9</v>
      </c>
      <c r="K15" s="31" t="str">
        <f>หน้าแรก!C15</f>
        <v>เด็กชายศราวุธ  ปัจฉาพร</v>
      </c>
      <c r="L15" s="8" t="str">
        <f t="shared" si="2"/>
        <v>0</v>
      </c>
      <c r="M15" s="8" t="str">
        <f t="shared" si="3"/>
        <v>0</v>
      </c>
      <c r="N15" s="8" t="str">
        <f t="shared" si="4"/>
        <v>0</v>
      </c>
      <c r="O15" s="8" t="str">
        <f t="shared" si="5"/>
        <v>0</v>
      </c>
      <c r="P15" s="8" t="str">
        <f t="shared" si="6"/>
        <v>0</v>
      </c>
      <c r="Q15" s="36" t="str">
        <f t="shared" si="7"/>
        <v>0</v>
      </c>
      <c r="R15" s="36" t="str">
        <f t="shared" si="8"/>
        <v>ไม่ผ่าน</v>
      </c>
    </row>
    <row r="16" spans="1:18" s="20" customFormat="1" ht="20.100000000000001" customHeight="1" x14ac:dyDescent="0.5">
      <c r="A16" s="37">
        <v>10</v>
      </c>
      <c r="B16" s="4" t="str">
        <f>หน้าแรก!C16</f>
        <v>เด็กชายเสกสรร  อัญโย</v>
      </c>
      <c r="C16" s="8">
        <f>ก่อนกลางภาค!E18+หลังสอบกลางภาค!E18</f>
        <v>0</v>
      </c>
      <c r="D16" s="8">
        <f>ก่อนกลางภาค!I18+หลังสอบกลางภาค!I18</f>
        <v>0</v>
      </c>
      <c r="E16" s="8">
        <f>ก่อนกลางภาค!P18+หลังสอบกลางภาค!P18</f>
        <v>0</v>
      </c>
      <c r="F16" s="8">
        <f>ก่อนกลางภาค!S18+หลังสอบกลางภาค!S18</f>
        <v>0</v>
      </c>
      <c r="G16" s="8">
        <f>ก่อนกลางภาค!AB18+หลังสอบกลางภาค!AB18</f>
        <v>0</v>
      </c>
      <c r="H16" s="8">
        <f t="shared" si="0"/>
        <v>0</v>
      </c>
      <c r="I16" s="36" t="str">
        <f t="shared" si="1"/>
        <v>ไม่ผ่าน</v>
      </c>
      <c r="J16" s="37">
        <v>10</v>
      </c>
      <c r="K16" s="31" t="str">
        <f>หน้าแรก!C16</f>
        <v>เด็กชายเสกสรร  อัญโย</v>
      </c>
      <c r="L16" s="8" t="str">
        <f t="shared" si="2"/>
        <v>0</v>
      </c>
      <c r="M16" s="8" t="str">
        <f t="shared" si="3"/>
        <v>0</v>
      </c>
      <c r="N16" s="8" t="str">
        <f t="shared" si="4"/>
        <v>0</v>
      </c>
      <c r="O16" s="8" t="str">
        <f t="shared" si="5"/>
        <v>0</v>
      </c>
      <c r="P16" s="8" t="str">
        <f t="shared" si="6"/>
        <v>0</v>
      </c>
      <c r="Q16" s="36" t="str">
        <f t="shared" si="7"/>
        <v>0</v>
      </c>
      <c r="R16" s="36" t="str">
        <f t="shared" si="8"/>
        <v>ไม่ผ่าน</v>
      </c>
    </row>
    <row r="17" spans="1:18" s="20" customFormat="1" ht="20.100000000000001" customHeight="1" x14ac:dyDescent="0.5">
      <c r="A17" s="37">
        <v>11</v>
      </c>
      <c r="B17" s="4" t="str">
        <f>หน้าแรก!C17</f>
        <v>เด็กหญิงกนกรัชต์  สุโกพันธ์</v>
      </c>
      <c r="C17" s="8">
        <f>ก่อนกลางภาค!E19+หลังสอบกลางภาค!E19</f>
        <v>0</v>
      </c>
      <c r="D17" s="8">
        <f>ก่อนกลางภาค!I19+หลังสอบกลางภาค!I19</f>
        <v>0</v>
      </c>
      <c r="E17" s="8">
        <f>ก่อนกลางภาค!P19+หลังสอบกลางภาค!P19</f>
        <v>0</v>
      </c>
      <c r="F17" s="8">
        <f>ก่อนกลางภาค!S19+หลังสอบกลางภาค!S19</f>
        <v>0</v>
      </c>
      <c r="G17" s="8">
        <f>ก่อนกลางภาค!AB19+หลังสอบกลางภาค!AB19</f>
        <v>0</v>
      </c>
      <c r="H17" s="8">
        <f t="shared" si="0"/>
        <v>0</v>
      </c>
      <c r="I17" s="36" t="str">
        <f t="shared" si="1"/>
        <v>ไม่ผ่าน</v>
      </c>
      <c r="J17" s="37">
        <v>11</v>
      </c>
      <c r="K17" s="31" t="str">
        <f>หน้าแรก!C17</f>
        <v>เด็กหญิงกนกรัชต์  สุโกพันธ์</v>
      </c>
      <c r="L17" s="8" t="str">
        <f t="shared" si="2"/>
        <v>0</v>
      </c>
      <c r="M17" s="8" t="str">
        <f t="shared" si="3"/>
        <v>0</v>
      </c>
      <c r="N17" s="8" t="str">
        <f t="shared" si="4"/>
        <v>0</v>
      </c>
      <c r="O17" s="8" t="str">
        <f t="shared" si="5"/>
        <v>0</v>
      </c>
      <c r="P17" s="8" t="str">
        <f t="shared" si="6"/>
        <v>0</v>
      </c>
      <c r="Q17" s="36" t="str">
        <f t="shared" si="7"/>
        <v>0</v>
      </c>
      <c r="R17" s="36" t="str">
        <f t="shared" si="8"/>
        <v>ไม่ผ่าน</v>
      </c>
    </row>
    <row r="18" spans="1:18" s="20" customFormat="1" ht="20.100000000000001" customHeight="1" x14ac:dyDescent="0.5">
      <c r="A18" s="37">
        <v>12</v>
      </c>
      <c r="B18" s="4" t="str">
        <f>หน้าแรก!C18</f>
        <v>เด็กหญิงกมลชนก  ราตรี</v>
      </c>
      <c r="C18" s="8">
        <f>ก่อนกลางภาค!E20+หลังสอบกลางภาค!E20</f>
        <v>0</v>
      </c>
      <c r="D18" s="8">
        <f>ก่อนกลางภาค!I20+หลังสอบกลางภาค!I20</f>
        <v>0</v>
      </c>
      <c r="E18" s="8">
        <f>ก่อนกลางภาค!P20+หลังสอบกลางภาค!P20</f>
        <v>0</v>
      </c>
      <c r="F18" s="8">
        <f>ก่อนกลางภาค!S20+หลังสอบกลางภาค!S20</f>
        <v>0</v>
      </c>
      <c r="G18" s="8">
        <f>ก่อนกลางภาค!AB20+หลังสอบกลางภาค!AB20</f>
        <v>0</v>
      </c>
      <c r="H18" s="8">
        <f t="shared" si="0"/>
        <v>0</v>
      </c>
      <c r="I18" s="36" t="str">
        <f t="shared" si="1"/>
        <v>ไม่ผ่าน</v>
      </c>
      <c r="J18" s="37">
        <v>12</v>
      </c>
      <c r="K18" s="31" t="str">
        <f>หน้าแรก!C18</f>
        <v>เด็กหญิงกมลชนก  ราตรี</v>
      </c>
      <c r="L18" s="8" t="str">
        <f t="shared" si="2"/>
        <v>0</v>
      </c>
      <c r="M18" s="8" t="str">
        <f t="shared" si="3"/>
        <v>0</v>
      </c>
      <c r="N18" s="8" t="str">
        <f t="shared" si="4"/>
        <v>0</v>
      </c>
      <c r="O18" s="8" t="str">
        <f t="shared" si="5"/>
        <v>0</v>
      </c>
      <c r="P18" s="8" t="str">
        <f t="shared" si="6"/>
        <v>0</v>
      </c>
      <c r="Q18" s="36" t="str">
        <f t="shared" si="7"/>
        <v>0</v>
      </c>
      <c r="R18" s="36" t="str">
        <f t="shared" si="8"/>
        <v>ไม่ผ่าน</v>
      </c>
    </row>
    <row r="19" spans="1:18" s="20" customFormat="1" ht="20.100000000000001" customHeight="1" x14ac:dyDescent="0.5">
      <c r="A19" s="37">
        <v>13</v>
      </c>
      <c r="B19" s="4" t="str">
        <f>หน้าแรก!C19</f>
        <v>เด็กหญิงกมลพรรณ  แก้วบุญเรือง</v>
      </c>
      <c r="C19" s="8">
        <f>ก่อนกลางภาค!E21+หลังสอบกลางภาค!E21</f>
        <v>0</v>
      </c>
      <c r="D19" s="8">
        <f>ก่อนกลางภาค!I21+หลังสอบกลางภาค!I21</f>
        <v>0</v>
      </c>
      <c r="E19" s="8">
        <f>ก่อนกลางภาค!P21+หลังสอบกลางภาค!P21</f>
        <v>0</v>
      </c>
      <c r="F19" s="8">
        <f>ก่อนกลางภาค!S21+หลังสอบกลางภาค!S21</f>
        <v>0</v>
      </c>
      <c r="G19" s="8">
        <f>ก่อนกลางภาค!AB21+หลังสอบกลางภาค!AB21</f>
        <v>0</v>
      </c>
      <c r="H19" s="8">
        <f t="shared" si="0"/>
        <v>0</v>
      </c>
      <c r="I19" s="36" t="str">
        <f t="shared" si="1"/>
        <v>ไม่ผ่าน</v>
      </c>
      <c r="J19" s="37">
        <v>13</v>
      </c>
      <c r="K19" s="31" t="str">
        <f>หน้าแรก!C19</f>
        <v>เด็กหญิงกมลพรรณ  แก้วบุญเรือง</v>
      </c>
      <c r="L19" s="8" t="str">
        <f t="shared" si="2"/>
        <v>0</v>
      </c>
      <c r="M19" s="8" t="str">
        <f t="shared" si="3"/>
        <v>0</v>
      </c>
      <c r="N19" s="8" t="str">
        <f t="shared" si="4"/>
        <v>0</v>
      </c>
      <c r="O19" s="8" t="str">
        <f t="shared" si="5"/>
        <v>0</v>
      </c>
      <c r="P19" s="8" t="str">
        <f t="shared" si="6"/>
        <v>0</v>
      </c>
      <c r="Q19" s="36" t="str">
        <f t="shared" si="7"/>
        <v>0</v>
      </c>
      <c r="R19" s="36" t="str">
        <f t="shared" si="8"/>
        <v>ไม่ผ่าน</v>
      </c>
    </row>
    <row r="20" spans="1:18" s="20" customFormat="1" ht="20.100000000000001" customHeight="1" x14ac:dyDescent="0.5">
      <c r="A20" s="37">
        <v>14</v>
      </c>
      <c r="B20" s="4" t="str">
        <f>หน้าแรก!C20</f>
        <v>เด็กหญิงกรรณิภา  ศรีแก้ว</v>
      </c>
      <c r="C20" s="8">
        <f>ก่อนกลางภาค!E22+หลังสอบกลางภาค!E22</f>
        <v>0</v>
      </c>
      <c r="D20" s="8">
        <f>ก่อนกลางภาค!I22+หลังสอบกลางภาค!I22</f>
        <v>0</v>
      </c>
      <c r="E20" s="8">
        <f>ก่อนกลางภาค!P22+หลังสอบกลางภาค!P22</f>
        <v>0</v>
      </c>
      <c r="F20" s="8">
        <f>ก่อนกลางภาค!S22+หลังสอบกลางภาค!S22</f>
        <v>0</v>
      </c>
      <c r="G20" s="8">
        <f>ก่อนกลางภาค!AB22+หลังสอบกลางภาค!AB22</f>
        <v>0</v>
      </c>
      <c r="H20" s="8">
        <f t="shared" si="0"/>
        <v>0</v>
      </c>
      <c r="I20" s="36" t="str">
        <f t="shared" si="1"/>
        <v>ไม่ผ่าน</v>
      </c>
      <c r="J20" s="37">
        <v>14</v>
      </c>
      <c r="K20" s="31" t="str">
        <f>หน้าแรก!C20</f>
        <v>เด็กหญิงกรรณิภา  ศรีแก้ว</v>
      </c>
      <c r="L20" s="8" t="str">
        <f t="shared" si="2"/>
        <v>0</v>
      </c>
      <c r="M20" s="8" t="str">
        <f t="shared" si="3"/>
        <v>0</v>
      </c>
      <c r="N20" s="8" t="str">
        <f t="shared" si="4"/>
        <v>0</v>
      </c>
      <c r="O20" s="8" t="str">
        <f t="shared" si="5"/>
        <v>0</v>
      </c>
      <c r="P20" s="8" t="str">
        <f t="shared" si="6"/>
        <v>0</v>
      </c>
      <c r="Q20" s="36" t="str">
        <f t="shared" si="7"/>
        <v>0</v>
      </c>
      <c r="R20" s="36" t="str">
        <f t="shared" si="8"/>
        <v>ไม่ผ่าน</v>
      </c>
    </row>
    <row r="21" spans="1:18" s="20" customFormat="1" ht="20.100000000000001" customHeight="1" x14ac:dyDescent="0.5">
      <c r="A21" s="37">
        <v>15</v>
      </c>
      <c r="B21" s="4" t="str">
        <f>หน้าแรก!C21</f>
        <v>เด็กหญิงกัญญาณัฐ  แก้วบัวสา</v>
      </c>
      <c r="C21" s="8">
        <f>ก่อนกลางภาค!E23+หลังสอบกลางภาค!E23</f>
        <v>0</v>
      </c>
      <c r="D21" s="8">
        <f>ก่อนกลางภาค!I23+หลังสอบกลางภาค!I23</f>
        <v>0</v>
      </c>
      <c r="E21" s="8">
        <f>ก่อนกลางภาค!P23+หลังสอบกลางภาค!P23</f>
        <v>0</v>
      </c>
      <c r="F21" s="8">
        <f>ก่อนกลางภาค!S23+หลังสอบกลางภาค!S23</f>
        <v>0</v>
      </c>
      <c r="G21" s="8">
        <f>ก่อนกลางภาค!AB23+หลังสอบกลางภาค!AB23</f>
        <v>0</v>
      </c>
      <c r="H21" s="8">
        <f t="shared" si="0"/>
        <v>0</v>
      </c>
      <c r="I21" s="36" t="str">
        <f t="shared" si="1"/>
        <v>ไม่ผ่าน</v>
      </c>
      <c r="J21" s="37">
        <v>15</v>
      </c>
      <c r="K21" s="31" t="str">
        <f>หน้าแรก!C21</f>
        <v>เด็กหญิงกัญญาณัฐ  แก้วบัวสา</v>
      </c>
      <c r="L21" s="8" t="str">
        <f t="shared" si="2"/>
        <v>0</v>
      </c>
      <c r="M21" s="8" t="str">
        <f t="shared" si="3"/>
        <v>0</v>
      </c>
      <c r="N21" s="8" t="str">
        <f t="shared" si="4"/>
        <v>0</v>
      </c>
      <c r="O21" s="8" t="str">
        <f t="shared" si="5"/>
        <v>0</v>
      </c>
      <c r="P21" s="8" t="str">
        <f t="shared" si="6"/>
        <v>0</v>
      </c>
      <c r="Q21" s="36" t="str">
        <f t="shared" si="7"/>
        <v>0</v>
      </c>
      <c r="R21" s="36" t="str">
        <f t="shared" si="8"/>
        <v>ไม่ผ่าน</v>
      </c>
    </row>
    <row r="22" spans="1:18" s="20" customFormat="1" ht="20.100000000000001" customHeight="1" x14ac:dyDescent="0.5">
      <c r="A22" s="37">
        <v>16</v>
      </c>
      <c r="B22" s="4" t="str">
        <f>หน้าแรก!C22</f>
        <v>เด็กหญิงเกศมณี  ดำริห์</v>
      </c>
      <c r="C22" s="8">
        <f>ก่อนกลางภาค!E24+หลังสอบกลางภาค!E24</f>
        <v>0</v>
      </c>
      <c r="D22" s="8">
        <f>ก่อนกลางภาค!I24+หลังสอบกลางภาค!I24</f>
        <v>0</v>
      </c>
      <c r="E22" s="8">
        <f>ก่อนกลางภาค!P24+หลังสอบกลางภาค!P24</f>
        <v>0</v>
      </c>
      <c r="F22" s="8">
        <f>ก่อนกลางภาค!S24+หลังสอบกลางภาค!S24</f>
        <v>0</v>
      </c>
      <c r="G22" s="8">
        <f>ก่อนกลางภาค!AB24+หลังสอบกลางภาค!AB24</f>
        <v>0</v>
      </c>
      <c r="H22" s="8">
        <f t="shared" si="0"/>
        <v>0</v>
      </c>
      <c r="I22" s="36" t="str">
        <f t="shared" si="1"/>
        <v>ไม่ผ่าน</v>
      </c>
      <c r="J22" s="37">
        <v>16</v>
      </c>
      <c r="K22" s="31" t="str">
        <f>หน้าแรก!C22</f>
        <v>เด็กหญิงเกศมณี  ดำริห์</v>
      </c>
      <c r="L22" s="8" t="str">
        <f t="shared" si="2"/>
        <v>0</v>
      </c>
      <c r="M22" s="8" t="str">
        <f t="shared" si="3"/>
        <v>0</v>
      </c>
      <c r="N22" s="8" t="str">
        <f t="shared" si="4"/>
        <v>0</v>
      </c>
      <c r="O22" s="8" t="str">
        <f t="shared" si="5"/>
        <v>0</v>
      </c>
      <c r="P22" s="8" t="str">
        <f t="shared" si="6"/>
        <v>0</v>
      </c>
      <c r="Q22" s="36" t="str">
        <f t="shared" si="7"/>
        <v>0</v>
      </c>
      <c r="R22" s="36" t="str">
        <f t="shared" si="8"/>
        <v>ไม่ผ่าน</v>
      </c>
    </row>
    <row r="23" spans="1:18" s="20" customFormat="1" ht="20.100000000000001" customHeight="1" x14ac:dyDescent="0.5">
      <c r="A23" s="37">
        <v>17</v>
      </c>
      <c r="B23" s="4" t="str">
        <f>หน้าแรก!C23</f>
        <v>เด็กหญิงเกษรา  ประทาน</v>
      </c>
      <c r="C23" s="8">
        <f>ก่อนกลางภาค!E25+หลังสอบกลางภาค!E25</f>
        <v>0</v>
      </c>
      <c r="D23" s="8">
        <f>ก่อนกลางภาค!I25+หลังสอบกลางภาค!I25</f>
        <v>0</v>
      </c>
      <c r="E23" s="8">
        <f>ก่อนกลางภาค!P25+หลังสอบกลางภาค!P25</f>
        <v>0</v>
      </c>
      <c r="F23" s="8">
        <f>ก่อนกลางภาค!S25+หลังสอบกลางภาค!S25</f>
        <v>0</v>
      </c>
      <c r="G23" s="8">
        <f>ก่อนกลางภาค!AB25+หลังสอบกลางภาค!AB25</f>
        <v>0</v>
      </c>
      <c r="H23" s="8">
        <f t="shared" si="0"/>
        <v>0</v>
      </c>
      <c r="I23" s="36" t="str">
        <f t="shared" si="1"/>
        <v>ไม่ผ่าน</v>
      </c>
      <c r="J23" s="37">
        <v>17</v>
      </c>
      <c r="K23" s="31" t="str">
        <f>หน้าแรก!C23</f>
        <v>เด็กหญิงเกษรา  ประทาน</v>
      </c>
      <c r="L23" s="8" t="str">
        <f t="shared" si="2"/>
        <v>0</v>
      </c>
      <c r="M23" s="8" t="str">
        <f t="shared" si="3"/>
        <v>0</v>
      </c>
      <c r="N23" s="8" t="str">
        <f t="shared" si="4"/>
        <v>0</v>
      </c>
      <c r="O23" s="8" t="str">
        <f t="shared" si="5"/>
        <v>0</v>
      </c>
      <c r="P23" s="8" t="str">
        <f t="shared" si="6"/>
        <v>0</v>
      </c>
      <c r="Q23" s="36" t="str">
        <f t="shared" si="7"/>
        <v>0</v>
      </c>
      <c r="R23" s="36" t="str">
        <f t="shared" si="8"/>
        <v>ไม่ผ่าน</v>
      </c>
    </row>
    <row r="24" spans="1:18" s="20" customFormat="1" ht="20.100000000000001" customHeight="1" x14ac:dyDescent="0.5">
      <c r="A24" s="37">
        <v>18</v>
      </c>
      <c r="B24" s="4" t="str">
        <f>หน้าแรก!C24</f>
        <v>เด็กหญิงคติยา  คำเคนบ้ง</v>
      </c>
      <c r="C24" s="8">
        <f>ก่อนกลางภาค!E26+หลังสอบกลางภาค!E26</f>
        <v>0</v>
      </c>
      <c r="D24" s="8">
        <f>ก่อนกลางภาค!I26+หลังสอบกลางภาค!I26</f>
        <v>0</v>
      </c>
      <c r="E24" s="8">
        <f>ก่อนกลางภาค!P26+หลังสอบกลางภาค!P26</f>
        <v>0</v>
      </c>
      <c r="F24" s="8">
        <f>ก่อนกลางภาค!S26+หลังสอบกลางภาค!S26</f>
        <v>0</v>
      </c>
      <c r="G24" s="8">
        <f>ก่อนกลางภาค!AB26+หลังสอบกลางภาค!AB26</f>
        <v>0</v>
      </c>
      <c r="H24" s="8">
        <f t="shared" si="0"/>
        <v>0</v>
      </c>
      <c r="I24" s="36" t="str">
        <f t="shared" si="1"/>
        <v>ไม่ผ่าน</v>
      </c>
      <c r="J24" s="37">
        <v>18</v>
      </c>
      <c r="K24" s="31" t="str">
        <f>หน้าแรก!C24</f>
        <v>เด็กหญิงคติยา  คำเคนบ้ง</v>
      </c>
      <c r="L24" s="8" t="str">
        <f t="shared" si="2"/>
        <v>0</v>
      </c>
      <c r="M24" s="8" t="str">
        <f t="shared" si="3"/>
        <v>0</v>
      </c>
      <c r="N24" s="8" t="str">
        <f t="shared" si="4"/>
        <v>0</v>
      </c>
      <c r="O24" s="8" t="str">
        <f t="shared" si="5"/>
        <v>0</v>
      </c>
      <c r="P24" s="8" t="str">
        <f t="shared" si="6"/>
        <v>0</v>
      </c>
      <c r="Q24" s="36" t="str">
        <f t="shared" si="7"/>
        <v>0</v>
      </c>
      <c r="R24" s="36" t="str">
        <f t="shared" si="8"/>
        <v>ไม่ผ่าน</v>
      </c>
    </row>
    <row r="25" spans="1:18" s="20" customFormat="1" ht="20.100000000000001" customHeight="1" x14ac:dyDescent="0.5">
      <c r="A25" s="37">
        <v>19</v>
      </c>
      <c r="B25" s="4" t="str">
        <f>หน้าแรก!C25</f>
        <v>เด็กหญิงจันทิมา  วงษ์ชมภู</v>
      </c>
      <c r="C25" s="8">
        <f>ก่อนกลางภาค!E27+หลังสอบกลางภาค!E27</f>
        <v>0</v>
      </c>
      <c r="D25" s="8">
        <f>ก่อนกลางภาค!I27+หลังสอบกลางภาค!I27</f>
        <v>0</v>
      </c>
      <c r="E25" s="8">
        <f>ก่อนกลางภาค!P27+หลังสอบกลางภาค!P27</f>
        <v>0</v>
      </c>
      <c r="F25" s="8">
        <f>ก่อนกลางภาค!S27+หลังสอบกลางภาค!S27</f>
        <v>0</v>
      </c>
      <c r="G25" s="8">
        <f>ก่อนกลางภาค!AB27+หลังสอบกลางภาค!AB27</f>
        <v>0</v>
      </c>
      <c r="H25" s="8">
        <f t="shared" si="0"/>
        <v>0</v>
      </c>
      <c r="I25" s="36" t="str">
        <f t="shared" si="1"/>
        <v>ไม่ผ่าน</v>
      </c>
      <c r="J25" s="37">
        <v>19</v>
      </c>
      <c r="K25" s="31" t="str">
        <f>หน้าแรก!C25</f>
        <v>เด็กหญิงจันทิมา  วงษ์ชมภู</v>
      </c>
      <c r="L25" s="8" t="str">
        <f t="shared" si="2"/>
        <v>0</v>
      </c>
      <c r="M25" s="8" t="str">
        <f t="shared" si="3"/>
        <v>0</v>
      </c>
      <c r="N25" s="8" t="str">
        <f t="shared" si="4"/>
        <v>0</v>
      </c>
      <c r="O25" s="8" t="str">
        <f t="shared" si="5"/>
        <v>0</v>
      </c>
      <c r="P25" s="8" t="str">
        <f t="shared" si="6"/>
        <v>0</v>
      </c>
      <c r="Q25" s="36" t="str">
        <f t="shared" si="7"/>
        <v>0</v>
      </c>
      <c r="R25" s="36" t="str">
        <f t="shared" si="8"/>
        <v>ไม่ผ่าน</v>
      </c>
    </row>
    <row r="26" spans="1:18" s="20" customFormat="1" ht="20.100000000000001" customHeight="1" x14ac:dyDescent="0.5">
      <c r="A26" s="37">
        <v>20</v>
      </c>
      <c r="B26" s="4" t="str">
        <f>หน้าแรก!C26</f>
        <v>เด็กหญิงชลธิชา  ลือโฮ้ง</v>
      </c>
      <c r="C26" s="8">
        <f>ก่อนกลางภาค!E28+หลังสอบกลางภาค!E28</f>
        <v>0</v>
      </c>
      <c r="D26" s="8">
        <f>ก่อนกลางภาค!I28+หลังสอบกลางภาค!I28</f>
        <v>0</v>
      </c>
      <c r="E26" s="8">
        <f>ก่อนกลางภาค!P28+หลังสอบกลางภาค!P28</f>
        <v>0</v>
      </c>
      <c r="F26" s="8">
        <f>ก่อนกลางภาค!S28+หลังสอบกลางภาค!S28</f>
        <v>0</v>
      </c>
      <c r="G26" s="8">
        <f>ก่อนกลางภาค!AB28+หลังสอบกลางภาค!AB28</f>
        <v>0</v>
      </c>
      <c r="H26" s="8">
        <f t="shared" si="0"/>
        <v>0</v>
      </c>
      <c r="I26" s="36" t="str">
        <f t="shared" si="1"/>
        <v>ไม่ผ่าน</v>
      </c>
      <c r="J26" s="37">
        <v>20</v>
      </c>
      <c r="K26" s="31" t="str">
        <f>หน้าแรก!C26</f>
        <v>เด็กหญิงชลธิชา  ลือโฮ้ง</v>
      </c>
      <c r="L26" s="8" t="str">
        <f t="shared" si="2"/>
        <v>0</v>
      </c>
      <c r="M26" s="8" t="str">
        <f t="shared" si="3"/>
        <v>0</v>
      </c>
      <c r="N26" s="8" t="str">
        <f t="shared" si="4"/>
        <v>0</v>
      </c>
      <c r="O26" s="8" t="str">
        <f t="shared" si="5"/>
        <v>0</v>
      </c>
      <c r="P26" s="8" t="str">
        <f t="shared" si="6"/>
        <v>0</v>
      </c>
      <c r="Q26" s="36" t="str">
        <f t="shared" si="7"/>
        <v>0</v>
      </c>
      <c r="R26" s="36" t="str">
        <f t="shared" si="8"/>
        <v>ไม่ผ่าน</v>
      </c>
    </row>
    <row r="27" spans="1:18" s="20" customFormat="1" ht="20.100000000000001" customHeight="1" x14ac:dyDescent="0.5">
      <c r="A27" s="37">
        <v>21</v>
      </c>
      <c r="B27" s="4" t="str">
        <f>หน้าแรก!C27</f>
        <v>เด็กหญิงชลิตา  โพธิ์ขาว</v>
      </c>
      <c r="C27" s="8">
        <f>ก่อนกลางภาค!E29+หลังสอบกลางภาค!E29</f>
        <v>0</v>
      </c>
      <c r="D27" s="8">
        <f>ก่อนกลางภาค!I29+หลังสอบกลางภาค!I29</f>
        <v>0</v>
      </c>
      <c r="E27" s="8">
        <f>ก่อนกลางภาค!P29+หลังสอบกลางภาค!P29</f>
        <v>0</v>
      </c>
      <c r="F27" s="8">
        <f>ก่อนกลางภาค!S29+หลังสอบกลางภาค!S29</f>
        <v>0</v>
      </c>
      <c r="G27" s="8">
        <f>ก่อนกลางภาค!AB29+หลังสอบกลางภาค!AB29</f>
        <v>0</v>
      </c>
      <c r="H27" s="8">
        <f t="shared" si="0"/>
        <v>0</v>
      </c>
      <c r="I27" s="36" t="str">
        <f t="shared" si="1"/>
        <v>ไม่ผ่าน</v>
      </c>
      <c r="J27" s="37">
        <v>21</v>
      </c>
      <c r="K27" s="31" t="str">
        <f>หน้าแรก!C27</f>
        <v>เด็กหญิงชลิตา  โพธิ์ขาว</v>
      </c>
      <c r="L27" s="8" t="str">
        <f t="shared" si="2"/>
        <v>0</v>
      </c>
      <c r="M27" s="8" t="str">
        <f t="shared" si="3"/>
        <v>0</v>
      </c>
      <c r="N27" s="8" t="str">
        <f t="shared" si="4"/>
        <v>0</v>
      </c>
      <c r="O27" s="8" t="str">
        <f t="shared" si="5"/>
        <v>0</v>
      </c>
      <c r="P27" s="8" t="str">
        <f t="shared" si="6"/>
        <v>0</v>
      </c>
      <c r="Q27" s="36" t="str">
        <f t="shared" si="7"/>
        <v>0</v>
      </c>
      <c r="R27" s="36" t="str">
        <f t="shared" si="8"/>
        <v>ไม่ผ่าน</v>
      </c>
    </row>
    <row r="28" spans="1:18" s="20" customFormat="1" ht="20.100000000000001" customHeight="1" x14ac:dyDescent="0.5">
      <c r="A28" s="37">
        <v>22</v>
      </c>
      <c r="B28" s="4" t="str">
        <f>หน้าแรก!C28</f>
        <v>เด็กหญิงณัฐรุจา  ลาคำเสน</v>
      </c>
      <c r="C28" s="8">
        <f>ก่อนกลางภาค!E30+หลังสอบกลางภาค!E30</f>
        <v>0</v>
      </c>
      <c r="D28" s="8">
        <f>ก่อนกลางภาค!I30+หลังสอบกลางภาค!I30</f>
        <v>0</v>
      </c>
      <c r="E28" s="8">
        <f>ก่อนกลางภาค!P30+หลังสอบกลางภาค!P30</f>
        <v>0</v>
      </c>
      <c r="F28" s="8">
        <f>ก่อนกลางภาค!S30+หลังสอบกลางภาค!S30</f>
        <v>0</v>
      </c>
      <c r="G28" s="8">
        <f>ก่อนกลางภาค!AB30+หลังสอบกลางภาค!AB30</f>
        <v>0</v>
      </c>
      <c r="H28" s="8">
        <f t="shared" si="0"/>
        <v>0</v>
      </c>
      <c r="I28" s="36" t="str">
        <f t="shared" si="1"/>
        <v>ไม่ผ่าน</v>
      </c>
      <c r="J28" s="37">
        <v>22</v>
      </c>
      <c r="K28" s="31" t="str">
        <f>หน้าแรก!C28</f>
        <v>เด็กหญิงณัฐรุจา  ลาคำเสน</v>
      </c>
      <c r="L28" s="8" t="str">
        <f t="shared" si="2"/>
        <v>0</v>
      </c>
      <c r="M28" s="8" t="str">
        <f t="shared" si="3"/>
        <v>0</v>
      </c>
      <c r="N28" s="8" t="str">
        <f t="shared" si="4"/>
        <v>0</v>
      </c>
      <c r="O28" s="8" t="str">
        <f t="shared" si="5"/>
        <v>0</v>
      </c>
      <c r="P28" s="8" t="str">
        <f t="shared" si="6"/>
        <v>0</v>
      </c>
      <c r="Q28" s="36" t="str">
        <f t="shared" si="7"/>
        <v>0</v>
      </c>
      <c r="R28" s="36" t="str">
        <f t="shared" si="8"/>
        <v>ไม่ผ่าน</v>
      </c>
    </row>
    <row r="29" spans="1:18" s="20" customFormat="1" ht="20.100000000000001" customHeight="1" x14ac:dyDescent="0.5">
      <c r="A29" s="37">
        <v>23</v>
      </c>
      <c r="B29" s="4" t="str">
        <f>หน้าแรก!C29</f>
        <v>เด็กหญิงนภัสฐา  หงษ์หาญ</v>
      </c>
      <c r="C29" s="8">
        <f>ก่อนกลางภาค!E31+หลังสอบกลางภาค!E31</f>
        <v>0</v>
      </c>
      <c r="D29" s="8">
        <f>ก่อนกลางภาค!I31+หลังสอบกลางภาค!I31</f>
        <v>0</v>
      </c>
      <c r="E29" s="8">
        <f>ก่อนกลางภาค!P31+หลังสอบกลางภาค!P31</f>
        <v>0</v>
      </c>
      <c r="F29" s="8">
        <f>ก่อนกลางภาค!S31+หลังสอบกลางภาค!S31</f>
        <v>0</v>
      </c>
      <c r="G29" s="8">
        <f>ก่อนกลางภาค!AB31+หลังสอบกลางภาค!AB31</f>
        <v>0</v>
      </c>
      <c r="H29" s="8">
        <f t="shared" si="0"/>
        <v>0</v>
      </c>
      <c r="I29" s="36" t="str">
        <f t="shared" si="1"/>
        <v>ไม่ผ่าน</v>
      </c>
      <c r="J29" s="37">
        <v>23</v>
      </c>
      <c r="K29" s="31" t="str">
        <f>หน้าแรก!C29</f>
        <v>เด็กหญิงนภัสฐา  หงษ์หาญ</v>
      </c>
      <c r="L29" s="8" t="str">
        <f t="shared" si="2"/>
        <v>0</v>
      </c>
      <c r="M29" s="8" t="str">
        <f t="shared" si="3"/>
        <v>0</v>
      </c>
      <c r="N29" s="8" t="str">
        <f t="shared" si="4"/>
        <v>0</v>
      </c>
      <c r="O29" s="8" t="str">
        <f t="shared" si="5"/>
        <v>0</v>
      </c>
      <c r="P29" s="8" t="str">
        <f t="shared" si="6"/>
        <v>0</v>
      </c>
      <c r="Q29" s="36" t="str">
        <f t="shared" si="7"/>
        <v>0</v>
      </c>
      <c r="R29" s="36" t="str">
        <f t="shared" si="8"/>
        <v>ไม่ผ่าน</v>
      </c>
    </row>
    <row r="30" spans="1:18" s="20" customFormat="1" ht="20.100000000000001" customHeight="1" x14ac:dyDescent="0.5">
      <c r="A30" s="37">
        <v>24</v>
      </c>
      <c r="B30" s="4" t="str">
        <f>หน้าแรก!C30</f>
        <v>เด็กหญิงนิสาชล  ศรีลาภา</v>
      </c>
      <c r="C30" s="8">
        <f>ก่อนกลางภาค!E32+หลังสอบกลางภาค!E32</f>
        <v>0</v>
      </c>
      <c r="D30" s="8">
        <f>ก่อนกลางภาค!I32+หลังสอบกลางภาค!I32</f>
        <v>0</v>
      </c>
      <c r="E30" s="8">
        <f>ก่อนกลางภาค!P32+หลังสอบกลางภาค!P32</f>
        <v>0</v>
      </c>
      <c r="F30" s="8">
        <f>ก่อนกลางภาค!S32+หลังสอบกลางภาค!S32</f>
        <v>0</v>
      </c>
      <c r="G30" s="8">
        <f>ก่อนกลางภาค!AB32+หลังสอบกลางภาค!AB32</f>
        <v>0</v>
      </c>
      <c r="H30" s="8">
        <f t="shared" si="0"/>
        <v>0</v>
      </c>
      <c r="I30" s="36" t="str">
        <f t="shared" si="1"/>
        <v>ไม่ผ่าน</v>
      </c>
      <c r="J30" s="37">
        <v>24</v>
      </c>
      <c r="K30" s="31" t="str">
        <f>หน้าแรก!C30</f>
        <v>เด็กหญิงนิสาชล  ศรีลาภา</v>
      </c>
      <c r="L30" s="8" t="str">
        <f t="shared" si="2"/>
        <v>0</v>
      </c>
      <c r="M30" s="8" t="str">
        <f t="shared" si="3"/>
        <v>0</v>
      </c>
      <c r="N30" s="8" t="str">
        <f t="shared" si="4"/>
        <v>0</v>
      </c>
      <c r="O30" s="8" t="str">
        <f t="shared" si="5"/>
        <v>0</v>
      </c>
      <c r="P30" s="8" t="str">
        <f t="shared" si="6"/>
        <v>0</v>
      </c>
      <c r="Q30" s="36" t="str">
        <f t="shared" si="7"/>
        <v>0</v>
      </c>
      <c r="R30" s="36" t="str">
        <f t="shared" si="8"/>
        <v>ไม่ผ่าน</v>
      </c>
    </row>
    <row r="31" spans="1:18" s="20" customFormat="1" ht="20.100000000000001" customHeight="1" x14ac:dyDescent="0.5">
      <c r="A31" s="37">
        <v>25</v>
      </c>
      <c r="B31" s="4" t="str">
        <f>หน้าแรก!C31</f>
        <v>เด็กหญิงบุณฑริก  เวนะนุช</v>
      </c>
      <c r="C31" s="8">
        <f>ก่อนกลางภาค!E33+หลังสอบกลางภาค!E33</f>
        <v>0</v>
      </c>
      <c r="D31" s="8">
        <f>ก่อนกลางภาค!I33+หลังสอบกลางภาค!I33</f>
        <v>0</v>
      </c>
      <c r="E31" s="8">
        <f>ก่อนกลางภาค!P33+หลังสอบกลางภาค!P33</f>
        <v>0</v>
      </c>
      <c r="F31" s="8">
        <f>ก่อนกลางภาค!S33+หลังสอบกลางภาค!S33</f>
        <v>0</v>
      </c>
      <c r="G31" s="8">
        <f>ก่อนกลางภาค!AB33+หลังสอบกลางภาค!AB33</f>
        <v>0</v>
      </c>
      <c r="H31" s="8">
        <f t="shared" si="0"/>
        <v>0</v>
      </c>
      <c r="I31" s="36" t="str">
        <f t="shared" si="1"/>
        <v>ไม่ผ่าน</v>
      </c>
      <c r="J31" s="37">
        <v>25</v>
      </c>
      <c r="K31" s="31" t="str">
        <f>หน้าแรก!C31</f>
        <v>เด็กหญิงบุณฑริก  เวนะนุช</v>
      </c>
      <c r="L31" s="8" t="str">
        <f t="shared" si="2"/>
        <v>0</v>
      </c>
      <c r="M31" s="8" t="str">
        <f t="shared" si="3"/>
        <v>0</v>
      </c>
      <c r="N31" s="8" t="str">
        <f t="shared" si="4"/>
        <v>0</v>
      </c>
      <c r="O31" s="8" t="str">
        <f t="shared" si="5"/>
        <v>0</v>
      </c>
      <c r="P31" s="8" t="str">
        <f t="shared" si="6"/>
        <v>0</v>
      </c>
      <c r="Q31" s="36" t="str">
        <f t="shared" si="7"/>
        <v>0</v>
      </c>
      <c r="R31" s="36" t="str">
        <f t="shared" si="8"/>
        <v>ไม่ผ่าน</v>
      </c>
    </row>
    <row r="32" spans="1:18" s="20" customFormat="1" ht="20.100000000000001" customHeight="1" x14ac:dyDescent="0.5">
      <c r="A32" s="37">
        <v>26</v>
      </c>
      <c r="B32" s="4" t="str">
        <f>หน้าแรก!C32</f>
        <v>เด็กหญิงบุษกร  บุญเย็น</v>
      </c>
      <c r="C32" s="8">
        <f>ก่อนกลางภาค!E34+หลังสอบกลางภาค!E34</f>
        <v>0</v>
      </c>
      <c r="D32" s="8">
        <f>ก่อนกลางภาค!I34+หลังสอบกลางภาค!I34</f>
        <v>0</v>
      </c>
      <c r="E32" s="8">
        <f>ก่อนกลางภาค!P34+หลังสอบกลางภาค!P34</f>
        <v>0</v>
      </c>
      <c r="F32" s="8">
        <f>ก่อนกลางภาค!S34+หลังสอบกลางภาค!S34</f>
        <v>0</v>
      </c>
      <c r="G32" s="8">
        <f>ก่อนกลางภาค!AB34+หลังสอบกลางภาค!AB34</f>
        <v>0</v>
      </c>
      <c r="H32" s="8">
        <f t="shared" si="0"/>
        <v>0</v>
      </c>
      <c r="I32" s="36" t="str">
        <f t="shared" si="1"/>
        <v>ไม่ผ่าน</v>
      </c>
      <c r="J32" s="37">
        <v>26</v>
      </c>
      <c r="K32" s="31" t="str">
        <f>หน้าแรก!C32</f>
        <v>เด็กหญิงบุษกร  บุญเย็น</v>
      </c>
      <c r="L32" s="8" t="str">
        <f t="shared" si="2"/>
        <v>0</v>
      </c>
      <c r="M32" s="8" t="str">
        <f t="shared" si="3"/>
        <v>0</v>
      </c>
      <c r="N32" s="8" t="str">
        <f t="shared" si="4"/>
        <v>0</v>
      </c>
      <c r="O32" s="8" t="str">
        <f t="shared" si="5"/>
        <v>0</v>
      </c>
      <c r="P32" s="8" t="str">
        <f t="shared" si="6"/>
        <v>0</v>
      </c>
      <c r="Q32" s="36" t="str">
        <f t="shared" si="7"/>
        <v>0</v>
      </c>
      <c r="R32" s="36" t="str">
        <f t="shared" si="8"/>
        <v>ไม่ผ่าน</v>
      </c>
    </row>
    <row r="33" spans="1:18" s="20" customFormat="1" ht="20.100000000000001" customHeight="1" x14ac:dyDescent="0.5">
      <c r="A33" s="35">
        <v>27</v>
      </c>
      <c r="B33" s="31" t="str">
        <f>หน้าแรก!C33</f>
        <v>เด็กหญิงปริตา  ตรีถัน</v>
      </c>
      <c r="C33" s="8">
        <f>ก่อนกลางภาค!E35+หลังสอบกลางภาค!E35</f>
        <v>0</v>
      </c>
      <c r="D33" s="8">
        <f>ก่อนกลางภาค!I35+หลังสอบกลางภาค!I35</f>
        <v>0</v>
      </c>
      <c r="E33" s="8">
        <f>ก่อนกลางภาค!P35+หลังสอบกลางภาค!P35</f>
        <v>0</v>
      </c>
      <c r="F33" s="8">
        <f>ก่อนกลางภาค!S35+หลังสอบกลางภาค!S35</f>
        <v>0</v>
      </c>
      <c r="G33" s="8">
        <f>ก่อนกลางภาค!AB35+หลังสอบกลางภาค!AB35</f>
        <v>0</v>
      </c>
      <c r="H33" s="8">
        <f t="shared" si="0"/>
        <v>0</v>
      </c>
      <c r="I33" s="36" t="str">
        <f t="shared" si="1"/>
        <v>ไม่ผ่าน</v>
      </c>
      <c r="J33" s="35">
        <v>27</v>
      </c>
      <c r="K33" s="31" t="str">
        <f>หน้าแรก!C33</f>
        <v>เด็กหญิงปริตา  ตรีถัน</v>
      </c>
      <c r="L33" s="8" t="str">
        <f t="shared" si="2"/>
        <v>0</v>
      </c>
      <c r="M33" s="8" t="str">
        <f t="shared" si="3"/>
        <v>0</v>
      </c>
      <c r="N33" s="8" t="str">
        <f t="shared" si="4"/>
        <v>0</v>
      </c>
      <c r="O33" s="8" t="str">
        <f t="shared" si="5"/>
        <v>0</v>
      </c>
      <c r="P33" s="8" t="str">
        <f t="shared" si="6"/>
        <v>0</v>
      </c>
      <c r="Q33" s="36" t="str">
        <f t="shared" si="7"/>
        <v>0</v>
      </c>
      <c r="R33" s="36" t="str">
        <f t="shared" si="8"/>
        <v>ไม่ผ่าน</v>
      </c>
    </row>
    <row r="34" spans="1:18" s="20" customFormat="1" ht="20.100000000000001" customHeight="1" thickBot="1" x14ac:dyDescent="0.55000000000000004">
      <c r="A34" s="38">
        <v>28</v>
      </c>
      <c r="B34" s="28" t="str">
        <f>หน้าแรก!C34</f>
        <v>เด็กหญิงรัชชนก  คำนนท์</v>
      </c>
      <c r="C34" s="8">
        <f>ก่อนกลางภาค!E36+หลังสอบกลางภาค!E36</f>
        <v>0</v>
      </c>
      <c r="D34" s="8">
        <f>ก่อนกลางภาค!I36+หลังสอบกลางภาค!I36</f>
        <v>0</v>
      </c>
      <c r="E34" s="8">
        <f>ก่อนกลางภาค!P36+หลังสอบกลางภาค!P36</f>
        <v>0</v>
      </c>
      <c r="F34" s="8">
        <f>ก่อนกลางภาค!S36+หลังสอบกลางภาค!S36</f>
        <v>0</v>
      </c>
      <c r="G34" s="8">
        <f>ก่อนกลางภาค!AB36+หลังสอบกลางภาค!AB36</f>
        <v>0</v>
      </c>
      <c r="H34" s="8">
        <f t="shared" si="0"/>
        <v>0</v>
      </c>
      <c r="I34" s="36" t="str">
        <f t="shared" si="1"/>
        <v>ไม่ผ่าน</v>
      </c>
      <c r="J34" s="38">
        <v>28</v>
      </c>
      <c r="K34" s="31" t="str">
        <f>หน้าแรก!C34</f>
        <v>เด็กหญิงรัชชนก  คำนนท์</v>
      </c>
      <c r="L34" s="8" t="str">
        <f t="shared" si="2"/>
        <v>0</v>
      </c>
      <c r="M34" s="8" t="str">
        <f t="shared" si="3"/>
        <v>0</v>
      </c>
      <c r="N34" s="8" t="str">
        <f t="shared" si="4"/>
        <v>0</v>
      </c>
      <c r="O34" s="8" t="str">
        <f t="shared" si="5"/>
        <v>0</v>
      </c>
      <c r="P34" s="8" t="str">
        <f t="shared" si="6"/>
        <v>0</v>
      </c>
      <c r="Q34" s="36" t="str">
        <f t="shared" si="7"/>
        <v>0</v>
      </c>
      <c r="R34" s="36" t="str">
        <f t="shared" si="8"/>
        <v>ไม่ผ่าน</v>
      </c>
    </row>
    <row r="35" spans="1:18" s="20" customFormat="1" ht="20.100000000000001" customHeight="1" x14ac:dyDescent="0.5">
      <c r="A35" s="41">
        <v>29</v>
      </c>
      <c r="B35" s="27" t="str">
        <f>หน้าแรก!C35</f>
        <v>เด็กหญิงวชิรญาณ์  คลาดแคล้ว</v>
      </c>
      <c r="C35" s="8">
        <f>ก่อนกลางภาค!E37+หลังสอบกลางภาค!E37</f>
        <v>0</v>
      </c>
      <c r="D35" s="8">
        <f>ก่อนกลางภาค!I37+หลังสอบกลางภาค!I37</f>
        <v>0</v>
      </c>
      <c r="E35" s="8">
        <f>ก่อนกลางภาค!P37+หลังสอบกลางภาค!P37</f>
        <v>0</v>
      </c>
      <c r="F35" s="8">
        <f>ก่อนกลางภาค!S37+หลังสอบกลางภาค!S37</f>
        <v>0</v>
      </c>
      <c r="G35" s="8">
        <f>ก่อนกลางภาค!AB37+หลังสอบกลางภาค!AB37</f>
        <v>0</v>
      </c>
      <c r="H35" s="8">
        <f t="shared" si="0"/>
        <v>0</v>
      </c>
      <c r="I35" s="36" t="str">
        <f t="shared" si="1"/>
        <v>ไม่ผ่าน</v>
      </c>
      <c r="J35" s="41">
        <v>29</v>
      </c>
      <c r="K35" s="31" t="str">
        <f>หน้าแรก!C35</f>
        <v>เด็กหญิงวชิรญาณ์  คลาดแคล้ว</v>
      </c>
      <c r="L35" s="8" t="str">
        <f t="shared" si="2"/>
        <v>0</v>
      </c>
      <c r="M35" s="8" t="str">
        <f t="shared" si="3"/>
        <v>0</v>
      </c>
      <c r="N35" s="8" t="str">
        <f t="shared" si="4"/>
        <v>0</v>
      </c>
      <c r="O35" s="8" t="str">
        <f t="shared" si="5"/>
        <v>0</v>
      </c>
      <c r="P35" s="8" t="str">
        <f t="shared" si="6"/>
        <v>0</v>
      </c>
      <c r="Q35" s="36" t="str">
        <f t="shared" si="7"/>
        <v>0</v>
      </c>
      <c r="R35" s="36" t="str">
        <f t="shared" si="8"/>
        <v>ไม่ผ่าน</v>
      </c>
    </row>
    <row r="36" spans="1:18" s="20" customFormat="1" ht="20.100000000000001" customHeight="1" x14ac:dyDescent="0.5">
      <c r="A36" s="37">
        <v>30</v>
      </c>
      <c r="B36" s="4" t="str">
        <f>หน้าแรก!C36</f>
        <v>เด็กหญิงวนิดพร  รูปโฉม</v>
      </c>
      <c r="C36" s="8">
        <f>ก่อนกลางภาค!E38+หลังสอบกลางภาค!E38</f>
        <v>0</v>
      </c>
      <c r="D36" s="8">
        <f>ก่อนกลางภาค!I38+หลังสอบกลางภาค!I38</f>
        <v>0</v>
      </c>
      <c r="E36" s="8">
        <f>ก่อนกลางภาค!P38+หลังสอบกลางภาค!P38</f>
        <v>0</v>
      </c>
      <c r="F36" s="8">
        <f>ก่อนกลางภาค!S38+หลังสอบกลางภาค!S38</f>
        <v>0</v>
      </c>
      <c r="G36" s="8">
        <f>ก่อนกลางภาค!AB38+หลังสอบกลางภาค!AB38</f>
        <v>0</v>
      </c>
      <c r="H36" s="8">
        <f t="shared" si="0"/>
        <v>0</v>
      </c>
      <c r="I36" s="36" t="str">
        <f t="shared" si="1"/>
        <v>ไม่ผ่าน</v>
      </c>
      <c r="J36" s="37">
        <v>30</v>
      </c>
      <c r="K36" s="31" t="str">
        <f>หน้าแรก!C36</f>
        <v>เด็กหญิงวนิดพร  รูปโฉม</v>
      </c>
      <c r="L36" s="8" t="str">
        <f t="shared" si="2"/>
        <v>0</v>
      </c>
      <c r="M36" s="8" t="str">
        <f t="shared" si="3"/>
        <v>0</v>
      </c>
      <c r="N36" s="8" t="str">
        <f t="shared" si="4"/>
        <v>0</v>
      </c>
      <c r="O36" s="8" t="str">
        <f t="shared" si="5"/>
        <v>0</v>
      </c>
      <c r="P36" s="8" t="str">
        <f t="shared" si="6"/>
        <v>0</v>
      </c>
      <c r="Q36" s="36" t="str">
        <f t="shared" si="7"/>
        <v>0</v>
      </c>
      <c r="R36" s="36" t="str">
        <f t="shared" si="8"/>
        <v>ไม่ผ่าน</v>
      </c>
    </row>
    <row r="37" spans="1:18" s="20" customFormat="1" ht="20.100000000000001" customHeight="1" x14ac:dyDescent="0.5">
      <c r="A37" s="37">
        <v>31</v>
      </c>
      <c r="B37" s="4" t="str">
        <f>หน้าแรก!C37</f>
        <v>เด็กหญิงวราภรณ์  วิเศษโวหาร</v>
      </c>
      <c r="C37" s="8">
        <f>ก่อนกลางภาค!E39+หลังสอบกลางภาค!E39</f>
        <v>0</v>
      </c>
      <c r="D37" s="8">
        <f>ก่อนกลางภาค!I39+หลังสอบกลางภาค!I39</f>
        <v>0</v>
      </c>
      <c r="E37" s="8">
        <f>ก่อนกลางภาค!P39+หลังสอบกลางภาค!P39</f>
        <v>0</v>
      </c>
      <c r="F37" s="8">
        <f>ก่อนกลางภาค!S39+หลังสอบกลางภาค!S39</f>
        <v>0</v>
      </c>
      <c r="G37" s="8">
        <f>ก่อนกลางภาค!AB39+หลังสอบกลางภาค!AB39</f>
        <v>0</v>
      </c>
      <c r="H37" s="8">
        <f t="shared" si="0"/>
        <v>0</v>
      </c>
      <c r="I37" s="36" t="str">
        <f t="shared" si="1"/>
        <v>ไม่ผ่าน</v>
      </c>
      <c r="J37" s="37">
        <v>31</v>
      </c>
      <c r="K37" s="31" t="str">
        <f>หน้าแรก!C37</f>
        <v>เด็กหญิงวราภรณ์  วิเศษโวหาร</v>
      </c>
      <c r="L37" s="8" t="str">
        <f t="shared" si="2"/>
        <v>0</v>
      </c>
      <c r="M37" s="8" t="str">
        <f t="shared" si="3"/>
        <v>0</v>
      </c>
      <c r="N37" s="8" t="str">
        <f t="shared" si="4"/>
        <v>0</v>
      </c>
      <c r="O37" s="8" t="str">
        <f t="shared" si="5"/>
        <v>0</v>
      </c>
      <c r="P37" s="8" t="str">
        <f t="shared" si="6"/>
        <v>0</v>
      </c>
      <c r="Q37" s="36" t="str">
        <f t="shared" si="7"/>
        <v>0</v>
      </c>
      <c r="R37" s="36" t="str">
        <f t="shared" si="8"/>
        <v>ไม่ผ่าน</v>
      </c>
    </row>
    <row r="38" spans="1:18" s="20" customFormat="1" ht="20.100000000000001" customHeight="1" x14ac:dyDescent="0.5">
      <c r="A38" s="37">
        <v>32</v>
      </c>
      <c r="B38" s="4" t="str">
        <f>หน้าแรก!C38</f>
        <v>เด็กหญิงวิรากานต์  สุทธิอาคาร</v>
      </c>
      <c r="C38" s="8">
        <f>ก่อนกลางภาค!E40+หลังสอบกลางภาค!E40</f>
        <v>0</v>
      </c>
      <c r="D38" s="8">
        <f>ก่อนกลางภาค!I40+หลังสอบกลางภาค!I40</f>
        <v>0</v>
      </c>
      <c r="E38" s="8">
        <f>ก่อนกลางภาค!P40+หลังสอบกลางภาค!P40</f>
        <v>0</v>
      </c>
      <c r="F38" s="8">
        <f>ก่อนกลางภาค!S40+หลังสอบกลางภาค!S40</f>
        <v>0</v>
      </c>
      <c r="G38" s="8">
        <f>ก่อนกลางภาค!AB40+หลังสอบกลางภาค!AB40</f>
        <v>0</v>
      </c>
      <c r="H38" s="8">
        <f t="shared" si="0"/>
        <v>0</v>
      </c>
      <c r="I38" s="36" t="str">
        <f t="shared" si="1"/>
        <v>ไม่ผ่าน</v>
      </c>
      <c r="J38" s="37">
        <v>32</v>
      </c>
      <c r="K38" s="31" t="str">
        <f>หน้าแรก!C38</f>
        <v>เด็กหญิงวิรากานต์  สุทธิอาคาร</v>
      </c>
      <c r="L38" s="8" t="str">
        <f t="shared" si="2"/>
        <v>0</v>
      </c>
      <c r="M38" s="8" t="str">
        <f t="shared" si="3"/>
        <v>0</v>
      </c>
      <c r="N38" s="8" t="str">
        <f t="shared" si="4"/>
        <v>0</v>
      </c>
      <c r="O38" s="8" t="str">
        <f t="shared" si="5"/>
        <v>0</v>
      </c>
      <c r="P38" s="8" t="str">
        <f t="shared" si="6"/>
        <v>0</v>
      </c>
      <c r="Q38" s="36" t="str">
        <f t="shared" si="7"/>
        <v>0</v>
      </c>
      <c r="R38" s="36" t="str">
        <f t="shared" si="8"/>
        <v>ไม่ผ่าน</v>
      </c>
    </row>
    <row r="39" spans="1:18" s="20" customFormat="1" ht="20.100000000000001" customHeight="1" x14ac:dyDescent="0.5">
      <c r="A39" s="37">
        <v>33</v>
      </c>
      <c r="B39" s="4" t="str">
        <f>หน้าแรก!C39</f>
        <v>เด็กหญิงเวนิกา  กันยาภู</v>
      </c>
      <c r="C39" s="8">
        <f>ก่อนกลางภาค!E41+หลังสอบกลางภาค!E41</f>
        <v>0</v>
      </c>
      <c r="D39" s="8">
        <f>ก่อนกลางภาค!I41+หลังสอบกลางภาค!I41</f>
        <v>0</v>
      </c>
      <c r="E39" s="8">
        <f>ก่อนกลางภาค!P41+หลังสอบกลางภาค!P41</f>
        <v>0</v>
      </c>
      <c r="F39" s="8">
        <f>ก่อนกลางภาค!S41+หลังสอบกลางภาค!S41</f>
        <v>0</v>
      </c>
      <c r="G39" s="8">
        <f>ก่อนกลางภาค!AB41+หลังสอบกลางภาค!AB41</f>
        <v>0</v>
      </c>
      <c r="H39" s="8">
        <f t="shared" si="0"/>
        <v>0</v>
      </c>
      <c r="I39" s="36" t="str">
        <f t="shared" si="1"/>
        <v>ไม่ผ่าน</v>
      </c>
      <c r="J39" s="37">
        <v>33</v>
      </c>
      <c r="K39" s="31" t="str">
        <f>หน้าแรก!C39</f>
        <v>เด็กหญิงเวนิกา  กันยาภู</v>
      </c>
      <c r="L39" s="8" t="str">
        <f t="shared" si="2"/>
        <v>0</v>
      </c>
      <c r="M39" s="8" t="str">
        <f t="shared" si="3"/>
        <v>0</v>
      </c>
      <c r="N39" s="8" t="str">
        <f t="shared" si="4"/>
        <v>0</v>
      </c>
      <c r="O39" s="8" t="str">
        <f t="shared" si="5"/>
        <v>0</v>
      </c>
      <c r="P39" s="8" t="str">
        <f t="shared" si="6"/>
        <v>0</v>
      </c>
      <c r="Q39" s="36" t="str">
        <f t="shared" si="7"/>
        <v>0</v>
      </c>
      <c r="R39" s="36" t="str">
        <f t="shared" si="8"/>
        <v>ไม่ผ่าน</v>
      </c>
    </row>
    <row r="40" spans="1:18" s="20" customFormat="1" ht="20.100000000000001" customHeight="1" x14ac:dyDescent="0.5">
      <c r="A40" s="37">
        <v>34</v>
      </c>
      <c r="B40" s="4" t="str">
        <f>หน้าแรก!C40</f>
        <v>เด็กหญิงศรัญญา  จันพวง</v>
      </c>
      <c r="C40" s="8">
        <f>ก่อนกลางภาค!E42+หลังสอบกลางภาค!E42</f>
        <v>0</v>
      </c>
      <c r="D40" s="8">
        <f>ก่อนกลางภาค!I42+หลังสอบกลางภาค!I42</f>
        <v>0</v>
      </c>
      <c r="E40" s="8">
        <f>ก่อนกลางภาค!P42+หลังสอบกลางภาค!P42</f>
        <v>0</v>
      </c>
      <c r="F40" s="8">
        <f>ก่อนกลางภาค!S42+หลังสอบกลางภาค!S42</f>
        <v>0</v>
      </c>
      <c r="G40" s="8">
        <f>ก่อนกลางภาค!AB42+หลังสอบกลางภาค!AB42</f>
        <v>0</v>
      </c>
      <c r="H40" s="8">
        <f t="shared" si="0"/>
        <v>0</v>
      </c>
      <c r="I40" s="36" t="str">
        <f t="shared" si="1"/>
        <v>ไม่ผ่าน</v>
      </c>
      <c r="J40" s="37">
        <v>34</v>
      </c>
      <c r="K40" s="31" t="str">
        <f>หน้าแรก!C40</f>
        <v>เด็กหญิงศรัญญา  จันพวง</v>
      </c>
      <c r="L40" s="8" t="str">
        <f t="shared" si="2"/>
        <v>0</v>
      </c>
      <c r="M40" s="8" t="str">
        <f t="shared" si="3"/>
        <v>0</v>
      </c>
      <c r="N40" s="8" t="str">
        <f t="shared" si="4"/>
        <v>0</v>
      </c>
      <c r="O40" s="8" t="str">
        <f t="shared" si="5"/>
        <v>0</v>
      </c>
      <c r="P40" s="8" t="str">
        <f t="shared" si="6"/>
        <v>0</v>
      </c>
      <c r="Q40" s="36" t="str">
        <f t="shared" si="7"/>
        <v>0</v>
      </c>
      <c r="R40" s="36" t="str">
        <f t="shared" si="8"/>
        <v>ไม่ผ่าน</v>
      </c>
    </row>
    <row r="41" spans="1:18" s="20" customFormat="1" ht="20.100000000000001" customHeight="1" x14ac:dyDescent="0.5">
      <c r="A41" s="37">
        <v>35</v>
      </c>
      <c r="B41" s="4" t="str">
        <f>หน้าแรก!C41</f>
        <v>เด็กหญิงสรัญญา  จันทวี</v>
      </c>
      <c r="C41" s="8">
        <f>ก่อนกลางภาค!E43+หลังสอบกลางภาค!E43</f>
        <v>0</v>
      </c>
      <c r="D41" s="8">
        <f>ก่อนกลางภาค!I43+หลังสอบกลางภาค!I43</f>
        <v>0</v>
      </c>
      <c r="E41" s="8">
        <f>ก่อนกลางภาค!P43+หลังสอบกลางภาค!P43</f>
        <v>0</v>
      </c>
      <c r="F41" s="8">
        <f>ก่อนกลางภาค!S43+หลังสอบกลางภาค!S43</f>
        <v>0</v>
      </c>
      <c r="G41" s="8">
        <f>ก่อนกลางภาค!AB43+หลังสอบกลางภาค!AB43</f>
        <v>0</v>
      </c>
      <c r="H41" s="8">
        <f t="shared" si="0"/>
        <v>0</v>
      </c>
      <c r="I41" s="36" t="str">
        <f t="shared" si="1"/>
        <v>ไม่ผ่าน</v>
      </c>
      <c r="J41" s="37">
        <v>35</v>
      </c>
      <c r="K41" s="31" t="str">
        <f>หน้าแรก!C41</f>
        <v>เด็กหญิงสรัญญา  จันทวี</v>
      </c>
      <c r="L41" s="8" t="str">
        <f t="shared" si="2"/>
        <v>0</v>
      </c>
      <c r="M41" s="8" t="str">
        <f t="shared" si="3"/>
        <v>0</v>
      </c>
      <c r="N41" s="8" t="str">
        <f t="shared" si="4"/>
        <v>0</v>
      </c>
      <c r="O41" s="8" t="str">
        <f t="shared" si="5"/>
        <v>0</v>
      </c>
      <c r="P41" s="8" t="str">
        <f t="shared" si="6"/>
        <v>0</v>
      </c>
      <c r="Q41" s="36" t="str">
        <f t="shared" si="7"/>
        <v>0</v>
      </c>
      <c r="R41" s="36" t="str">
        <f t="shared" si="8"/>
        <v>ไม่ผ่าน</v>
      </c>
    </row>
    <row r="42" spans="1:18" s="20" customFormat="1" ht="20.100000000000001" customHeight="1" x14ac:dyDescent="0.5">
      <c r="A42" s="37">
        <v>36</v>
      </c>
      <c r="B42" s="4" t="str">
        <f>หน้าแรก!C42</f>
        <v>เด็กหญิงสุนันทา  นามวงศ์</v>
      </c>
      <c r="C42" s="8">
        <f>ก่อนกลางภาค!E44+หลังสอบกลางภาค!E44</f>
        <v>0</v>
      </c>
      <c r="D42" s="8">
        <f>ก่อนกลางภาค!I44+หลังสอบกลางภาค!I44</f>
        <v>0</v>
      </c>
      <c r="E42" s="8">
        <f>ก่อนกลางภาค!P44+หลังสอบกลางภาค!P44</f>
        <v>0</v>
      </c>
      <c r="F42" s="8">
        <f>ก่อนกลางภาค!S44+หลังสอบกลางภาค!S44</f>
        <v>0</v>
      </c>
      <c r="G42" s="8">
        <f>ก่อนกลางภาค!AB44+หลังสอบกลางภาค!AB44</f>
        <v>0</v>
      </c>
      <c r="H42" s="8">
        <f t="shared" si="0"/>
        <v>0</v>
      </c>
      <c r="I42" s="36" t="str">
        <f t="shared" si="1"/>
        <v>ไม่ผ่าน</v>
      </c>
      <c r="J42" s="37">
        <v>36</v>
      </c>
      <c r="K42" s="31" t="str">
        <f>หน้าแรก!C42</f>
        <v>เด็กหญิงสุนันทา  นามวงศ์</v>
      </c>
      <c r="L42" s="8" t="str">
        <f t="shared" si="2"/>
        <v>0</v>
      </c>
      <c r="M42" s="8" t="str">
        <f t="shared" si="3"/>
        <v>0</v>
      </c>
      <c r="N42" s="8" t="str">
        <f t="shared" si="4"/>
        <v>0</v>
      </c>
      <c r="O42" s="8" t="str">
        <f t="shared" si="5"/>
        <v>0</v>
      </c>
      <c r="P42" s="8" t="str">
        <f t="shared" si="6"/>
        <v>0</v>
      </c>
      <c r="Q42" s="36" t="str">
        <f t="shared" si="7"/>
        <v>0</v>
      </c>
      <c r="R42" s="36" t="str">
        <f t="shared" si="8"/>
        <v>ไม่ผ่าน</v>
      </c>
    </row>
    <row r="43" spans="1:18" s="20" customFormat="1" ht="20.100000000000001" customHeight="1" x14ac:dyDescent="0.5">
      <c r="A43" s="37">
        <v>37</v>
      </c>
      <c r="B43" s="4" t="str">
        <f>หน้าแรก!C43</f>
        <v>เด็กหญิงสุภัสสร  เจริญศรี</v>
      </c>
      <c r="C43" s="8">
        <f>ก่อนกลางภาค!E45+หลังสอบกลางภาค!E45</f>
        <v>0</v>
      </c>
      <c r="D43" s="8">
        <f>ก่อนกลางภาค!I45+หลังสอบกลางภาค!I45</f>
        <v>0</v>
      </c>
      <c r="E43" s="8">
        <f>ก่อนกลางภาค!P45+หลังสอบกลางภาค!P45</f>
        <v>0</v>
      </c>
      <c r="F43" s="8">
        <f>ก่อนกลางภาค!S45+หลังสอบกลางภาค!S45</f>
        <v>0</v>
      </c>
      <c r="G43" s="8">
        <f>ก่อนกลางภาค!AB45+หลังสอบกลางภาค!AB45</f>
        <v>0</v>
      </c>
      <c r="H43" s="8">
        <f t="shared" si="0"/>
        <v>0</v>
      </c>
      <c r="I43" s="36" t="str">
        <f t="shared" si="1"/>
        <v>ไม่ผ่าน</v>
      </c>
      <c r="J43" s="37">
        <v>37</v>
      </c>
      <c r="K43" s="31" t="str">
        <f>หน้าแรก!C43</f>
        <v>เด็กหญิงสุภัสสร  เจริญศรี</v>
      </c>
      <c r="L43" s="8" t="str">
        <f t="shared" si="2"/>
        <v>0</v>
      </c>
      <c r="M43" s="8" t="str">
        <f t="shared" si="3"/>
        <v>0</v>
      </c>
      <c r="N43" s="8" t="str">
        <f t="shared" si="4"/>
        <v>0</v>
      </c>
      <c r="O43" s="8" t="str">
        <f t="shared" si="5"/>
        <v>0</v>
      </c>
      <c r="P43" s="8" t="str">
        <f t="shared" si="6"/>
        <v>0</v>
      </c>
      <c r="Q43" s="36" t="str">
        <f t="shared" si="7"/>
        <v>0</v>
      </c>
      <c r="R43" s="36" t="str">
        <f t="shared" si="8"/>
        <v>ไม่ผ่าน</v>
      </c>
    </row>
    <row r="44" spans="1:18" s="20" customFormat="1" ht="20.100000000000001" customHeight="1" x14ac:dyDescent="0.5">
      <c r="A44" s="37">
        <v>38</v>
      </c>
      <c r="B44" s="4" t="str">
        <f>หน้าแรก!C44</f>
        <v>เด็กหญิงสุวรรณิสา  พลนอก</v>
      </c>
      <c r="C44" s="8">
        <f>ก่อนกลางภาค!E46+หลังสอบกลางภาค!E46</f>
        <v>0</v>
      </c>
      <c r="D44" s="8">
        <f>ก่อนกลางภาค!I46+หลังสอบกลางภาค!I46</f>
        <v>0</v>
      </c>
      <c r="E44" s="8">
        <f>ก่อนกลางภาค!P46+หลังสอบกลางภาค!P46</f>
        <v>0</v>
      </c>
      <c r="F44" s="8">
        <f>ก่อนกลางภาค!S46+หลังสอบกลางภาค!S46</f>
        <v>0</v>
      </c>
      <c r="G44" s="8">
        <f>ก่อนกลางภาค!AB46+หลังสอบกลางภาค!AB46</f>
        <v>0</v>
      </c>
      <c r="H44" s="8">
        <f t="shared" si="0"/>
        <v>0</v>
      </c>
      <c r="I44" s="36" t="str">
        <f t="shared" si="1"/>
        <v>ไม่ผ่าน</v>
      </c>
      <c r="J44" s="37">
        <v>38</v>
      </c>
      <c r="K44" s="31" t="str">
        <f>หน้าแรก!C44</f>
        <v>เด็กหญิงสุวรรณิสา  พลนอก</v>
      </c>
      <c r="L44" s="8" t="str">
        <f t="shared" si="2"/>
        <v>0</v>
      </c>
      <c r="M44" s="8" t="str">
        <f t="shared" si="3"/>
        <v>0</v>
      </c>
      <c r="N44" s="8" t="str">
        <f t="shared" si="4"/>
        <v>0</v>
      </c>
      <c r="O44" s="8" t="str">
        <f t="shared" si="5"/>
        <v>0</v>
      </c>
      <c r="P44" s="8" t="str">
        <f t="shared" si="6"/>
        <v>0</v>
      </c>
      <c r="Q44" s="36" t="str">
        <f t="shared" si="7"/>
        <v>0</v>
      </c>
      <c r="R44" s="36" t="str">
        <f t="shared" si="8"/>
        <v>ไม่ผ่าน</v>
      </c>
    </row>
    <row r="45" spans="1:18" s="20" customFormat="1" ht="20.100000000000001" customHeight="1" x14ac:dyDescent="0.5">
      <c r="A45" s="37">
        <v>39</v>
      </c>
      <c r="B45" s="4" t="str">
        <f>หน้าแรก!C45</f>
        <v>เด็กหญิงหทัยรัตน์  สุวรรณกูฎ</v>
      </c>
      <c r="C45" s="8">
        <f>ก่อนกลางภาค!E47+หลังสอบกลางภาค!E47</f>
        <v>0</v>
      </c>
      <c r="D45" s="8">
        <f>ก่อนกลางภาค!I47+หลังสอบกลางภาค!I47</f>
        <v>0</v>
      </c>
      <c r="E45" s="8">
        <f>ก่อนกลางภาค!P47+หลังสอบกลางภาค!P47</f>
        <v>0</v>
      </c>
      <c r="F45" s="8">
        <f>ก่อนกลางภาค!S47+หลังสอบกลางภาค!S47</f>
        <v>0</v>
      </c>
      <c r="G45" s="8">
        <f>ก่อนกลางภาค!AB47+หลังสอบกลางภาค!AB47</f>
        <v>0</v>
      </c>
      <c r="H45" s="8">
        <f t="shared" si="0"/>
        <v>0</v>
      </c>
      <c r="I45" s="36" t="str">
        <f t="shared" si="1"/>
        <v>ไม่ผ่าน</v>
      </c>
      <c r="J45" s="37">
        <v>39</v>
      </c>
      <c r="K45" s="31" t="str">
        <f>หน้าแรก!C45</f>
        <v>เด็กหญิงหทัยรัตน์  สุวรรณกูฎ</v>
      </c>
      <c r="L45" s="8" t="str">
        <f t="shared" si="2"/>
        <v>0</v>
      </c>
      <c r="M45" s="8" t="str">
        <f t="shared" si="3"/>
        <v>0</v>
      </c>
      <c r="N45" s="8" t="str">
        <f t="shared" si="4"/>
        <v>0</v>
      </c>
      <c r="O45" s="8" t="str">
        <f t="shared" si="5"/>
        <v>0</v>
      </c>
      <c r="P45" s="8" t="str">
        <f t="shared" si="6"/>
        <v>0</v>
      </c>
      <c r="Q45" s="36" t="str">
        <f t="shared" si="7"/>
        <v>0</v>
      </c>
      <c r="R45" s="36" t="str">
        <f t="shared" si="8"/>
        <v>ไม่ผ่าน</v>
      </c>
    </row>
    <row r="46" spans="1:18" s="20" customFormat="1" ht="20.100000000000001" customHeight="1" x14ac:dyDescent="0.5">
      <c r="A46" s="37">
        <v>40</v>
      </c>
      <c r="B46" s="4" t="str">
        <f>หน้าแรก!C46</f>
        <v>เด็กหญิงอรทัย  สายดวง</v>
      </c>
      <c r="C46" s="8">
        <f>ก่อนกลางภาค!E48+หลังสอบกลางภาค!E48</f>
        <v>0</v>
      </c>
      <c r="D46" s="8">
        <f>ก่อนกลางภาค!I48+หลังสอบกลางภาค!I48</f>
        <v>0</v>
      </c>
      <c r="E46" s="8">
        <f>ก่อนกลางภาค!P48+หลังสอบกลางภาค!P48</f>
        <v>0</v>
      </c>
      <c r="F46" s="8">
        <f>ก่อนกลางภาค!S48+หลังสอบกลางภาค!S48</f>
        <v>0</v>
      </c>
      <c r="G46" s="8">
        <f>ก่อนกลางภาค!AB48+หลังสอบกลางภาค!AB48</f>
        <v>0</v>
      </c>
      <c r="H46" s="8">
        <f t="shared" si="0"/>
        <v>0</v>
      </c>
      <c r="I46" s="36" t="str">
        <f t="shared" si="1"/>
        <v>ไม่ผ่าน</v>
      </c>
      <c r="J46" s="37">
        <v>40</v>
      </c>
      <c r="K46" s="31" t="str">
        <f>หน้าแรก!C46</f>
        <v>เด็กหญิงอรทัย  สายดวง</v>
      </c>
      <c r="L46" s="8" t="str">
        <f t="shared" si="2"/>
        <v>0</v>
      </c>
      <c r="M46" s="8" t="str">
        <f t="shared" si="3"/>
        <v>0</v>
      </c>
      <c r="N46" s="8" t="str">
        <f t="shared" si="4"/>
        <v>0</v>
      </c>
      <c r="O46" s="8" t="str">
        <f t="shared" si="5"/>
        <v>0</v>
      </c>
      <c r="P46" s="8" t="str">
        <f t="shared" si="6"/>
        <v>0</v>
      </c>
      <c r="Q46" s="36" t="str">
        <f t="shared" si="7"/>
        <v>0</v>
      </c>
      <c r="R46" s="36" t="str">
        <f t="shared" si="8"/>
        <v>ไม่ผ่าน</v>
      </c>
    </row>
    <row r="47" spans="1:18" s="20" customFormat="1" ht="20.100000000000001" customHeight="1" x14ac:dyDescent="0.5">
      <c r="A47" s="37">
        <v>41</v>
      </c>
      <c r="B47" s="4" t="str">
        <f>หน้าแรก!C47</f>
        <v>เด็กหญิงอาริญา  โลมากาล</v>
      </c>
      <c r="C47" s="8">
        <f>ก่อนกลางภาค!E49+หลังสอบกลางภาค!E49</f>
        <v>0</v>
      </c>
      <c r="D47" s="8">
        <f>ก่อนกลางภาค!I49+หลังสอบกลางภาค!I49</f>
        <v>0</v>
      </c>
      <c r="E47" s="8">
        <f>ก่อนกลางภาค!P49+หลังสอบกลางภาค!P49</f>
        <v>0</v>
      </c>
      <c r="F47" s="8">
        <f>ก่อนกลางภาค!S49+หลังสอบกลางภาค!S49</f>
        <v>0</v>
      </c>
      <c r="G47" s="8">
        <f>ก่อนกลางภาค!AB49+หลังสอบกลางภาค!AB49</f>
        <v>0</v>
      </c>
      <c r="H47" s="8">
        <f t="shared" si="0"/>
        <v>0</v>
      </c>
      <c r="I47" s="36" t="str">
        <f t="shared" si="1"/>
        <v>ไม่ผ่าน</v>
      </c>
      <c r="J47" s="37">
        <v>41</v>
      </c>
      <c r="K47" s="31" t="str">
        <f>หน้าแรก!C47</f>
        <v>เด็กหญิงอาริญา  โลมากาล</v>
      </c>
      <c r="L47" s="8" t="str">
        <f t="shared" si="2"/>
        <v>0</v>
      </c>
      <c r="M47" s="8" t="str">
        <f t="shared" si="3"/>
        <v>0</v>
      </c>
      <c r="N47" s="8" t="str">
        <f t="shared" si="4"/>
        <v>0</v>
      </c>
      <c r="O47" s="8" t="str">
        <f t="shared" si="5"/>
        <v>0</v>
      </c>
      <c r="P47" s="8" t="str">
        <f t="shared" si="6"/>
        <v>0</v>
      </c>
      <c r="Q47" s="36" t="str">
        <f t="shared" si="7"/>
        <v>0</v>
      </c>
      <c r="R47" s="36" t="str">
        <f t="shared" si="8"/>
        <v>ไม่ผ่าน</v>
      </c>
    </row>
    <row r="48" spans="1:18" s="20" customFormat="1" ht="20.100000000000001" customHeight="1" x14ac:dyDescent="0.5">
      <c r="A48" s="37"/>
      <c r="B48" s="4"/>
      <c r="C48" s="8"/>
      <c r="D48" s="8"/>
      <c r="E48" s="8"/>
      <c r="F48" s="8"/>
      <c r="G48" s="8"/>
      <c r="H48" s="8"/>
      <c r="I48" s="36"/>
      <c r="J48" s="37"/>
      <c r="K48" s="4"/>
      <c r="L48" s="8"/>
      <c r="M48" s="8"/>
      <c r="N48" s="8"/>
      <c r="O48" s="8"/>
      <c r="P48" s="8"/>
      <c r="Q48" s="36"/>
      <c r="R48" s="36"/>
    </row>
    <row r="49" spans="1:18" s="20" customFormat="1" ht="20.100000000000001" customHeight="1" x14ac:dyDescent="0.5">
      <c r="A49" s="37"/>
      <c r="B49" s="4"/>
      <c r="C49" s="8"/>
      <c r="D49" s="8"/>
      <c r="E49" s="8"/>
      <c r="F49" s="8"/>
      <c r="G49" s="8"/>
      <c r="H49" s="8"/>
      <c r="I49" s="36"/>
      <c r="J49" s="37"/>
      <c r="K49" s="4"/>
      <c r="L49" s="8"/>
      <c r="M49" s="8"/>
      <c r="N49" s="8"/>
      <c r="O49" s="8"/>
      <c r="P49" s="8"/>
      <c r="Q49" s="36"/>
      <c r="R49" s="36"/>
    </row>
    <row r="50" spans="1:18" s="20" customFormat="1" ht="20.100000000000001" customHeight="1" x14ac:dyDescent="0.5">
      <c r="A50" s="37"/>
      <c r="B50" s="4"/>
      <c r="C50" s="8"/>
      <c r="D50" s="8"/>
      <c r="E50" s="8"/>
      <c r="F50" s="8"/>
      <c r="G50" s="8"/>
      <c r="H50" s="8"/>
      <c r="I50" s="36"/>
      <c r="J50" s="37"/>
      <c r="K50" s="4"/>
      <c r="L50" s="8"/>
      <c r="M50" s="8"/>
      <c r="N50" s="8"/>
      <c r="O50" s="8"/>
      <c r="P50" s="8"/>
      <c r="Q50" s="36"/>
      <c r="R50" s="36"/>
    </row>
    <row r="51" spans="1:18" s="20" customFormat="1" ht="20.100000000000001" customHeight="1" thickBot="1" x14ac:dyDescent="0.55000000000000004">
      <c r="A51" s="37"/>
      <c r="B51" s="22"/>
      <c r="C51" s="8"/>
      <c r="D51" s="8"/>
      <c r="E51" s="8"/>
      <c r="F51" s="8"/>
      <c r="G51" s="8"/>
      <c r="H51" s="8"/>
      <c r="I51" s="36"/>
      <c r="J51" s="37"/>
      <c r="K51" s="22"/>
      <c r="L51" s="8"/>
      <c r="M51" s="8"/>
      <c r="N51" s="8"/>
      <c r="O51" s="8"/>
      <c r="P51" s="8"/>
      <c r="Q51" s="36"/>
      <c r="R51" s="36"/>
    </row>
    <row r="52" spans="1:18" s="20" customFormat="1" ht="20.100000000000001" customHeight="1" x14ac:dyDescent="0.25">
      <c r="A52" s="175" t="s">
        <v>12</v>
      </c>
      <c r="B52" s="176"/>
      <c r="C52" s="23">
        <f>SUM(C7:C51)</f>
        <v>24</v>
      </c>
      <c r="D52" s="23">
        <f t="shared" ref="D52:H52" si="9">SUM(D7:D51)</f>
        <v>30</v>
      </c>
      <c r="E52" s="23">
        <f t="shared" si="9"/>
        <v>30</v>
      </c>
      <c r="F52" s="23">
        <f t="shared" si="9"/>
        <v>16</v>
      </c>
      <c r="G52" s="23">
        <f t="shared" si="9"/>
        <v>50</v>
      </c>
      <c r="H52" s="23">
        <f t="shared" si="9"/>
        <v>150</v>
      </c>
      <c r="I52" s="24"/>
      <c r="J52" s="195" t="s">
        <v>18</v>
      </c>
      <c r="K52" s="196"/>
      <c r="L52" s="199">
        <f>C53</f>
        <v>4.8780487804878048</v>
      </c>
      <c r="M52" s="199">
        <f>D53</f>
        <v>4.0650406504065035</v>
      </c>
      <c r="N52" s="199">
        <f>E53</f>
        <v>4.0650406504065035</v>
      </c>
      <c r="O52" s="199">
        <f>F53</f>
        <v>3.2520325203252032</v>
      </c>
      <c r="P52" s="199">
        <f>G53</f>
        <v>3.0487804878048781</v>
      </c>
      <c r="Q52" s="201"/>
      <c r="R52" s="202"/>
    </row>
    <row r="53" spans="1:18" s="20" customFormat="1" ht="20.100000000000001" customHeight="1" thickBot="1" x14ac:dyDescent="0.3">
      <c r="A53" s="179" t="s">
        <v>18</v>
      </c>
      <c r="B53" s="180"/>
      <c r="C53" s="55">
        <f>(100/(C6*C56))*C52</f>
        <v>4.8780487804878048</v>
      </c>
      <c r="D53" s="55">
        <f>(100/(D6*C56))*D52</f>
        <v>4.0650406504065035</v>
      </c>
      <c r="E53" s="55">
        <f>(100/(E6*C56))*E52</f>
        <v>4.0650406504065035</v>
      </c>
      <c r="F53" s="55">
        <f>(100/(F6*C56))*F52</f>
        <v>3.2520325203252032</v>
      </c>
      <c r="G53" s="55">
        <f>(100/(G6*C56))*G52</f>
        <v>3.0487804878048781</v>
      </c>
      <c r="H53" s="55">
        <f>(100/(H6*C56))*H52</f>
        <v>3.6585365853658538</v>
      </c>
      <c r="I53" s="26"/>
      <c r="J53" s="197"/>
      <c r="K53" s="198"/>
      <c r="L53" s="200"/>
      <c r="M53" s="200"/>
      <c r="N53" s="200"/>
      <c r="O53" s="200"/>
      <c r="P53" s="200"/>
      <c r="Q53" s="203"/>
      <c r="R53" s="204"/>
    </row>
    <row r="54" spans="1:18" s="1" customFormat="1" ht="20.100000000000001" customHeight="1" x14ac:dyDescent="0.5"/>
    <row r="55" spans="1:18" s="49" customFormat="1" ht="20.100000000000001" customHeight="1" x14ac:dyDescent="0.2">
      <c r="A55" s="29"/>
      <c r="J55" s="29" t="s">
        <v>42</v>
      </c>
    </row>
    <row r="56" spans="1:18" s="49" customFormat="1" ht="20.100000000000001" customHeight="1" x14ac:dyDescent="0.2">
      <c r="A56" s="29"/>
      <c r="B56" s="29" t="s">
        <v>113</v>
      </c>
      <c r="C56" s="17">
        <f>หน้าแรก!$B$5</f>
        <v>41</v>
      </c>
      <c r="D56" s="17" t="s">
        <v>53</v>
      </c>
      <c r="J56" s="29"/>
      <c r="K56" s="29" t="s">
        <v>55</v>
      </c>
      <c r="L56" s="74">
        <f>หน้าแรก!$B$5</f>
        <v>41</v>
      </c>
      <c r="M56" s="74" t="s">
        <v>53</v>
      </c>
    </row>
    <row r="57" spans="1:18" s="49" customFormat="1" ht="20.100000000000001" customHeight="1" x14ac:dyDescent="0.2">
      <c r="B57" s="16"/>
      <c r="C57" s="17"/>
      <c r="D57" s="16"/>
      <c r="G57" s="52"/>
      <c r="K57" s="16" t="s">
        <v>66</v>
      </c>
      <c r="L57" s="74">
        <f>COUNTIF(Q7:Q51,3)</f>
        <v>1</v>
      </c>
      <c r="M57" s="16" t="s">
        <v>53</v>
      </c>
      <c r="N57" s="49" t="s">
        <v>54</v>
      </c>
      <c r="P57" s="52">
        <f>(100/L56)*L57</f>
        <v>2.4390243902439024</v>
      </c>
    </row>
    <row r="58" spans="1:18" s="49" customFormat="1" ht="20.100000000000001" customHeight="1" x14ac:dyDescent="0.2">
      <c r="B58" s="16"/>
      <c r="C58" s="17"/>
      <c r="D58" s="16"/>
      <c r="G58" s="52"/>
      <c r="K58" s="16" t="s">
        <v>67</v>
      </c>
      <c r="L58" s="74">
        <f>COUNTIF(Q7:Q51,2)</f>
        <v>0</v>
      </c>
      <c r="M58" s="16" t="s">
        <v>53</v>
      </c>
      <c r="N58" s="49" t="s">
        <v>54</v>
      </c>
      <c r="P58" s="52">
        <f>(100/L56)*L58</f>
        <v>0</v>
      </c>
    </row>
    <row r="59" spans="1:18" s="49" customFormat="1" ht="20.100000000000001" customHeight="1" x14ac:dyDescent="0.2">
      <c r="B59" s="16"/>
      <c r="C59" s="17"/>
      <c r="D59" s="16"/>
      <c r="G59" s="52"/>
      <c r="K59" s="16" t="s">
        <v>68</v>
      </c>
      <c r="L59" s="74">
        <f>COUNTIF(Q7:Q51,1)</f>
        <v>1</v>
      </c>
      <c r="M59" s="16" t="s">
        <v>53</v>
      </c>
      <c r="N59" s="49" t="s">
        <v>54</v>
      </c>
      <c r="P59" s="52">
        <f>(100/L56)*L59</f>
        <v>2.4390243902439024</v>
      </c>
    </row>
    <row r="60" spans="1:18" s="49" customFormat="1" ht="20.100000000000001" customHeight="1" x14ac:dyDescent="0.2">
      <c r="B60" s="16"/>
      <c r="C60" s="17"/>
      <c r="D60" s="16"/>
      <c r="G60" s="52"/>
      <c r="K60" s="16" t="s">
        <v>69</v>
      </c>
      <c r="L60" s="74">
        <f>L56-L57-L58-L59</f>
        <v>39</v>
      </c>
      <c r="M60" s="16" t="s">
        <v>53</v>
      </c>
      <c r="N60" s="49" t="s">
        <v>54</v>
      </c>
      <c r="P60" s="52">
        <f>(100/L56)*L60</f>
        <v>95.121951219512198</v>
      </c>
    </row>
    <row r="61" spans="1:18" s="49" customFormat="1" ht="20.100000000000001" customHeight="1" x14ac:dyDescent="0.2"/>
    <row r="62" spans="1:18" s="49" customFormat="1" ht="20.100000000000001" customHeight="1" x14ac:dyDescent="0.2">
      <c r="J62" s="89" t="s">
        <v>43</v>
      </c>
      <c r="K62" s="89"/>
      <c r="L62" s="89"/>
      <c r="M62" s="89" t="s">
        <v>46</v>
      </c>
      <c r="N62" s="89"/>
      <c r="O62" s="89"/>
      <c r="P62" s="89"/>
      <c r="Q62" s="89"/>
      <c r="R62" s="89"/>
    </row>
    <row r="63" spans="1:18" s="49" customFormat="1" ht="20.100000000000001" customHeight="1" x14ac:dyDescent="0.2">
      <c r="J63" s="89" t="s">
        <v>44</v>
      </c>
      <c r="K63" s="89"/>
      <c r="L63" s="89"/>
      <c r="M63" s="89" t="s">
        <v>47</v>
      </c>
      <c r="N63" s="89"/>
      <c r="O63" s="89"/>
      <c r="P63" s="89"/>
      <c r="Q63" s="89"/>
      <c r="R63" s="89"/>
    </row>
    <row r="64" spans="1:18" s="49" customFormat="1" ht="20.100000000000001" customHeight="1" x14ac:dyDescent="0.2">
      <c r="J64" s="89" t="s">
        <v>45</v>
      </c>
      <c r="K64" s="89"/>
      <c r="L64" s="89"/>
      <c r="M64" s="89" t="s">
        <v>48</v>
      </c>
      <c r="N64" s="89"/>
      <c r="O64" s="89"/>
      <c r="P64" s="89"/>
      <c r="Q64" s="89"/>
      <c r="R64" s="89"/>
    </row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sheetProtection password="9F5A" sheet="1" objects="1" scenarios="1"/>
  <mergeCells count="25">
    <mergeCell ref="J1:R1"/>
    <mergeCell ref="J3:J6"/>
    <mergeCell ref="K3:K6"/>
    <mergeCell ref="L3:P3"/>
    <mergeCell ref="A52:B52"/>
    <mergeCell ref="R3:R6"/>
    <mergeCell ref="L4:M4"/>
    <mergeCell ref="N4:O4"/>
    <mergeCell ref="Q3:Q6"/>
    <mergeCell ref="J52:K53"/>
    <mergeCell ref="L52:L53"/>
    <mergeCell ref="M52:M53"/>
    <mergeCell ref="N52:N53"/>
    <mergeCell ref="O52:O53"/>
    <mergeCell ref="P52:P53"/>
    <mergeCell ref="Q52:R53"/>
    <mergeCell ref="A53:B53"/>
    <mergeCell ref="A1:I1"/>
    <mergeCell ref="A3:A6"/>
    <mergeCell ref="B3:B6"/>
    <mergeCell ref="C3:G3"/>
    <mergeCell ref="H3:H5"/>
    <mergeCell ref="I3:I6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view="pageBreakPreview" topLeftCell="A10" zoomScaleSheetLayoutView="100" workbookViewId="0">
      <selection activeCell="B9" sqref="B9"/>
    </sheetView>
  </sheetViews>
  <sheetFormatPr defaultRowHeight="18" x14ac:dyDescent="0.25"/>
  <cols>
    <col min="1" max="1" width="5.375" style="103" customWidth="1"/>
    <col min="2" max="2" width="24.5" style="103" customWidth="1"/>
    <col min="3" max="3" width="6.625" style="103" customWidth="1"/>
    <col min="4" max="4" width="7.375" style="103" customWidth="1"/>
    <col min="5" max="5" width="7.625" style="103" customWidth="1"/>
    <col min="6" max="6" width="8.125" style="103" customWidth="1"/>
    <col min="7" max="7" width="9.25" style="103" customWidth="1"/>
    <col min="8" max="8" width="4.875" style="103" customWidth="1"/>
    <col min="9" max="9" width="10.625" style="103" customWidth="1"/>
  </cols>
  <sheetData>
    <row r="1" spans="1:9" s="65" customFormat="1" ht="18" customHeight="1" x14ac:dyDescent="0.2">
      <c r="A1" s="205" t="s">
        <v>8</v>
      </c>
      <c r="B1" s="209" t="s">
        <v>9</v>
      </c>
      <c r="C1" s="209" t="s">
        <v>52</v>
      </c>
      <c r="D1" s="209"/>
      <c r="E1" s="209"/>
      <c r="F1" s="209"/>
      <c r="G1" s="209"/>
      <c r="H1" s="213" t="s">
        <v>52</v>
      </c>
      <c r="I1" s="216" t="s">
        <v>41</v>
      </c>
    </row>
    <row r="2" spans="1:9" s="65" customFormat="1" ht="18" customHeight="1" x14ac:dyDescent="0.2">
      <c r="A2" s="206"/>
      <c r="B2" s="210"/>
      <c r="C2" s="219" t="s">
        <v>49</v>
      </c>
      <c r="D2" s="220"/>
      <c r="E2" s="219" t="s">
        <v>50</v>
      </c>
      <c r="F2" s="220"/>
      <c r="G2" s="100" t="s">
        <v>51</v>
      </c>
      <c r="H2" s="214"/>
      <c r="I2" s="217"/>
    </row>
    <row r="3" spans="1:9" s="65" customFormat="1" ht="18" customHeight="1" x14ac:dyDescent="0.2">
      <c r="A3" s="207"/>
      <c r="B3" s="211"/>
      <c r="C3" s="101" t="s">
        <v>61</v>
      </c>
      <c r="D3" s="101" t="s">
        <v>62</v>
      </c>
      <c r="E3" s="101" t="s">
        <v>63</v>
      </c>
      <c r="F3" s="101" t="s">
        <v>65</v>
      </c>
      <c r="G3" s="101" t="s">
        <v>64</v>
      </c>
      <c r="H3" s="214"/>
      <c r="I3" s="217"/>
    </row>
    <row r="4" spans="1:9" s="65" customFormat="1" ht="18" customHeight="1" thickBot="1" x14ac:dyDescent="0.25">
      <c r="A4" s="208"/>
      <c r="B4" s="212"/>
      <c r="C4" s="102">
        <v>3</v>
      </c>
      <c r="D4" s="102">
        <v>3</v>
      </c>
      <c r="E4" s="102">
        <v>3</v>
      </c>
      <c r="F4" s="102">
        <v>3</v>
      </c>
      <c r="G4" s="102">
        <v>3</v>
      </c>
      <c r="H4" s="215"/>
      <c r="I4" s="218"/>
    </row>
    <row r="5" spans="1:9" s="65" customFormat="1" ht="18" customHeight="1" x14ac:dyDescent="0.2">
      <c r="A5" s="106">
        <f>สรุปรายชั้นเรียน!J7</f>
        <v>1</v>
      </c>
      <c r="B5" s="107" t="str">
        <f>หน้าแรก!C7</f>
        <v>เด็กชายกิตติธัช  วงศ์เกย</v>
      </c>
      <c r="C5" s="106" t="str">
        <f>สรุปรายชั้นเรียน!L7</f>
        <v>3</v>
      </c>
      <c r="D5" s="106" t="str">
        <f>สรุปรายชั้นเรียน!M7</f>
        <v>3</v>
      </c>
      <c r="E5" s="106" t="str">
        <f>สรุปรายชั้นเรียน!N7</f>
        <v>3</v>
      </c>
      <c r="F5" s="106" t="str">
        <f>สรุปรายชั้นเรียน!O7</f>
        <v>1</v>
      </c>
      <c r="G5" s="106" t="str">
        <f>สรุปรายชั้นเรียน!P7</f>
        <v>2</v>
      </c>
      <c r="H5" s="106" t="str">
        <f>สรุปรายชั้นเรียน!Q7</f>
        <v>3</v>
      </c>
      <c r="I5" s="106" t="str">
        <f>สรุปรายชั้นเรียน!R7</f>
        <v>ดีเยี่ยม</v>
      </c>
    </row>
    <row r="6" spans="1:9" s="65" customFormat="1" ht="18" customHeight="1" x14ac:dyDescent="0.2">
      <c r="A6" s="104">
        <f>สรุปรายชั้นเรียน!J8</f>
        <v>2</v>
      </c>
      <c r="B6" s="105" t="str">
        <f>หน้าแรก!C8</f>
        <v>เด็กชายกิตติศักดิ์  มณีสวาท</v>
      </c>
      <c r="C6" s="104" t="str">
        <f>สรุปรายชั้นเรียน!L8</f>
        <v>1</v>
      </c>
      <c r="D6" s="104" t="str">
        <f>สรุปรายชั้นเรียน!M8</f>
        <v>1</v>
      </c>
      <c r="E6" s="104" t="str">
        <f>สรุปรายชั้นเรียน!N8</f>
        <v>1</v>
      </c>
      <c r="F6" s="104" t="str">
        <f>สรุปรายชั้นเรียน!O8</f>
        <v>1</v>
      </c>
      <c r="G6" s="104" t="str">
        <f>สรุปรายชั้นเรียน!P8</f>
        <v>1</v>
      </c>
      <c r="H6" s="104" t="str">
        <f>สรุปรายชั้นเรียน!Q8</f>
        <v>1</v>
      </c>
      <c r="I6" s="104" t="str">
        <f>สรุปรายชั้นเรียน!R8</f>
        <v>ผ่าน</v>
      </c>
    </row>
    <row r="7" spans="1:9" s="65" customFormat="1" ht="18" customHeight="1" x14ac:dyDescent="0.2">
      <c r="A7" s="104">
        <f>สรุปรายชั้นเรียน!J9</f>
        <v>3</v>
      </c>
      <c r="B7" s="105" t="str">
        <f>หน้าแรก!C9</f>
        <v>เด็กชายฉัตรเกล้า  จุทามณี</v>
      </c>
      <c r="C7" s="104" t="str">
        <f>สรุปรายชั้นเรียน!L9</f>
        <v>0</v>
      </c>
      <c r="D7" s="104" t="str">
        <f>สรุปรายชั้นเรียน!M9</f>
        <v>0</v>
      </c>
      <c r="E7" s="104" t="str">
        <f>สรุปรายชั้นเรียน!N9</f>
        <v>0</v>
      </c>
      <c r="F7" s="104" t="str">
        <f>สรุปรายชั้นเรียน!O9</f>
        <v>0</v>
      </c>
      <c r="G7" s="104" t="str">
        <f>สรุปรายชั้นเรียน!P9</f>
        <v>0</v>
      </c>
      <c r="H7" s="104" t="str">
        <f>สรุปรายชั้นเรียน!Q9</f>
        <v>0</v>
      </c>
      <c r="I7" s="104" t="str">
        <f>สรุปรายชั้นเรียน!R9</f>
        <v>ไม่ผ่าน</v>
      </c>
    </row>
    <row r="8" spans="1:9" s="65" customFormat="1" ht="18" customHeight="1" x14ac:dyDescent="0.2">
      <c r="A8" s="104">
        <f>สรุปรายชั้นเรียน!J10</f>
        <v>4</v>
      </c>
      <c r="B8" s="105" t="str">
        <f>หน้าแรก!C10</f>
        <v>เด็กชายนนธวัฒน์  น้วยวรรณะ</v>
      </c>
      <c r="C8" s="104" t="str">
        <f>สรุปรายชั้นเรียน!L10</f>
        <v>0</v>
      </c>
      <c r="D8" s="104" t="str">
        <f>สรุปรายชั้นเรียน!M10</f>
        <v>0</v>
      </c>
      <c r="E8" s="104" t="str">
        <f>สรุปรายชั้นเรียน!N10</f>
        <v>0</v>
      </c>
      <c r="F8" s="104" t="str">
        <f>สรุปรายชั้นเรียน!O10</f>
        <v>0</v>
      </c>
      <c r="G8" s="104" t="str">
        <f>สรุปรายชั้นเรียน!P10</f>
        <v>0</v>
      </c>
      <c r="H8" s="104" t="str">
        <f>สรุปรายชั้นเรียน!Q10</f>
        <v>0</v>
      </c>
      <c r="I8" s="104" t="str">
        <f>สรุปรายชั้นเรียน!R10</f>
        <v>ไม่ผ่าน</v>
      </c>
    </row>
    <row r="9" spans="1:9" s="65" customFormat="1" ht="18" customHeight="1" x14ac:dyDescent="0.2">
      <c r="A9" s="104">
        <f>สรุปรายชั้นเรียน!J11</f>
        <v>5</v>
      </c>
      <c r="B9" s="105" t="str">
        <f>หน้าแรก!C11</f>
        <v>เด็กชายประสิทธิ์  ภูแดนผา</v>
      </c>
      <c r="C9" s="104" t="str">
        <f>สรุปรายชั้นเรียน!L11</f>
        <v>0</v>
      </c>
      <c r="D9" s="104" t="str">
        <f>สรุปรายชั้นเรียน!M11</f>
        <v>0</v>
      </c>
      <c r="E9" s="104" t="str">
        <f>สรุปรายชั้นเรียน!N11</f>
        <v>0</v>
      </c>
      <c r="F9" s="104" t="str">
        <f>สรุปรายชั้นเรียน!O11</f>
        <v>0</v>
      </c>
      <c r="G9" s="104" t="str">
        <f>สรุปรายชั้นเรียน!P11</f>
        <v>0</v>
      </c>
      <c r="H9" s="104" t="str">
        <f>สรุปรายชั้นเรียน!Q11</f>
        <v>0</v>
      </c>
      <c r="I9" s="104" t="str">
        <f>สรุปรายชั้นเรียน!R11</f>
        <v>ไม่ผ่าน</v>
      </c>
    </row>
    <row r="10" spans="1:9" s="65" customFormat="1" ht="18" customHeight="1" x14ac:dyDescent="0.2">
      <c r="A10" s="104">
        <f>สรุปรายชั้นเรียน!J12</f>
        <v>6</v>
      </c>
      <c r="B10" s="105" t="str">
        <f>หน้าแรก!C12</f>
        <v>เด็กชายพัฒธนพงษ์  บุราไกร</v>
      </c>
      <c r="C10" s="104" t="str">
        <f>สรุปรายชั้นเรียน!L12</f>
        <v>0</v>
      </c>
      <c r="D10" s="104" t="str">
        <f>สรุปรายชั้นเรียน!M12</f>
        <v>0</v>
      </c>
      <c r="E10" s="104" t="str">
        <f>สรุปรายชั้นเรียน!N12</f>
        <v>0</v>
      </c>
      <c r="F10" s="104" t="str">
        <f>สรุปรายชั้นเรียน!O12</f>
        <v>0</v>
      </c>
      <c r="G10" s="104" t="str">
        <f>สรุปรายชั้นเรียน!P12</f>
        <v>0</v>
      </c>
      <c r="H10" s="104" t="str">
        <f>สรุปรายชั้นเรียน!Q12</f>
        <v>0</v>
      </c>
      <c r="I10" s="104" t="str">
        <f>สรุปรายชั้นเรียน!R12</f>
        <v>ไม่ผ่าน</v>
      </c>
    </row>
    <row r="11" spans="1:9" s="65" customFormat="1" ht="18" customHeight="1" x14ac:dyDescent="0.2">
      <c r="A11" s="104">
        <f>สรุปรายชั้นเรียน!J13</f>
        <v>7</v>
      </c>
      <c r="B11" s="105" t="str">
        <f>หน้าแรก!C13</f>
        <v>เด็กชายวรพล  โสมศรี</v>
      </c>
      <c r="C11" s="104" t="str">
        <f>สรุปรายชั้นเรียน!L13</f>
        <v>0</v>
      </c>
      <c r="D11" s="104" t="str">
        <f>สรุปรายชั้นเรียน!M13</f>
        <v>0</v>
      </c>
      <c r="E11" s="104" t="str">
        <f>สรุปรายชั้นเรียน!N13</f>
        <v>0</v>
      </c>
      <c r="F11" s="104" t="str">
        <f>สรุปรายชั้นเรียน!O13</f>
        <v>0</v>
      </c>
      <c r="G11" s="104" t="str">
        <f>สรุปรายชั้นเรียน!P13</f>
        <v>0</v>
      </c>
      <c r="H11" s="104" t="str">
        <f>สรุปรายชั้นเรียน!Q13</f>
        <v>0</v>
      </c>
      <c r="I11" s="104" t="str">
        <f>สรุปรายชั้นเรียน!R13</f>
        <v>ไม่ผ่าน</v>
      </c>
    </row>
    <row r="12" spans="1:9" s="65" customFormat="1" ht="18" customHeight="1" x14ac:dyDescent="0.2">
      <c r="A12" s="104">
        <f>สรุปรายชั้นเรียน!J14</f>
        <v>8</v>
      </c>
      <c r="B12" s="105" t="str">
        <f>หน้าแรก!C14</f>
        <v>เด็กชายวีรพล  ทองคำพงศ์</v>
      </c>
      <c r="C12" s="104" t="str">
        <f>สรุปรายชั้นเรียน!L14</f>
        <v>0</v>
      </c>
      <c r="D12" s="104" t="str">
        <f>สรุปรายชั้นเรียน!M14</f>
        <v>0</v>
      </c>
      <c r="E12" s="104" t="str">
        <f>สรุปรายชั้นเรียน!N14</f>
        <v>0</v>
      </c>
      <c r="F12" s="104" t="str">
        <f>สรุปรายชั้นเรียน!O14</f>
        <v>0</v>
      </c>
      <c r="G12" s="104" t="str">
        <f>สรุปรายชั้นเรียน!P14</f>
        <v>0</v>
      </c>
      <c r="H12" s="104" t="str">
        <f>สรุปรายชั้นเรียน!Q14</f>
        <v>0</v>
      </c>
      <c r="I12" s="104" t="str">
        <f>สรุปรายชั้นเรียน!R14</f>
        <v>ไม่ผ่าน</v>
      </c>
    </row>
    <row r="13" spans="1:9" s="65" customFormat="1" ht="18" customHeight="1" x14ac:dyDescent="0.2">
      <c r="A13" s="104">
        <f>สรุปรายชั้นเรียน!J15</f>
        <v>9</v>
      </c>
      <c r="B13" s="105" t="str">
        <f>หน้าแรก!C15</f>
        <v>เด็กชายศราวุธ  ปัจฉาพร</v>
      </c>
      <c r="C13" s="104" t="str">
        <f>สรุปรายชั้นเรียน!L15</f>
        <v>0</v>
      </c>
      <c r="D13" s="104" t="str">
        <f>สรุปรายชั้นเรียน!M15</f>
        <v>0</v>
      </c>
      <c r="E13" s="104" t="str">
        <f>สรุปรายชั้นเรียน!N15</f>
        <v>0</v>
      </c>
      <c r="F13" s="104" t="str">
        <f>สรุปรายชั้นเรียน!O15</f>
        <v>0</v>
      </c>
      <c r="G13" s="104" t="str">
        <f>สรุปรายชั้นเรียน!P15</f>
        <v>0</v>
      </c>
      <c r="H13" s="104" t="str">
        <f>สรุปรายชั้นเรียน!Q15</f>
        <v>0</v>
      </c>
      <c r="I13" s="104" t="str">
        <f>สรุปรายชั้นเรียน!R15</f>
        <v>ไม่ผ่าน</v>
      </c>
    </row>
    <row r="14" spans="1:9" s="65" customFormat="1" ht="18" customHeight="1" x14ac:dyDescent="0.2">
      <c r="A14" s="104">
        <f>สรุปรายชั้นเรียน!J16</f>
        <v>10</v>
      </c>
      <c r="B14" s="105" t="str">
        <f>หน้าแรก!C16</f>
        <v>เด็กชายเสกสรร  อัญโย</v>
      </c>
      <c r="C14" s="104" t="str">
        <f>สรุปรายชั้นเรียน!L16</f>
        <v>0</v>
      </c>
      <c r="D14" s="104" t="str">
        <f>สรุปรายชั้นเรียน!M16</f>
        <v>0</v>
      </c>
      <c r="E14" s="104" t="str">
        <f>สรุปรายชั้นเรียน!N16</f>
        <v>0</v>
      </c>
      <c r="F14" s="104" t="str">
        <f>สรุปรายชั้นเรียน!O16</f>
        <v>0</v>
      </c>
      <c r="G14" s="104" t="str">
        <f>สรุปรายชั้นเรียน!P16</f>
        <v>0</v>
      </c>
      <c r="H14" s="104" t="str">
        <f>สรุปรายชั้นเรียน!Q16</f>
        <v>0</v>
      </c>
      <c r="I14" s="104" t="str">
        <f>สรุปรายชั้นเรียน!R16</f>
        <v>ไม่ผ่าน</v>
      </c>
    </row>
    <row r="15" spans="1:9" s="65" customFormat="1" ht="18" customHeight="1" x14ac:dyDescent="0.2">
      <c r="A15" s="104">
        <f>สรุปรายชั้นเรียน!J17</f>
        <v>11</v>
      </c>
      <c r="B15" s="105" t="str">
        <f>หน้าแรก!C17</f>
        <v>เด็กหญิงกนกรัชต์  สุโกพันธ์</v>
      </c>
      <c r="C15" s="104" t="str">
        <f>สรุปรายชั้นเรียน!L17</f>
        <v>0</v>
      </c>
      <c r="D15" s="104" t="str">
        <f>สรุปรายชั้นเรียน!M17</f>
        <v>0</v>
      </c>
      <c r="E15" s="104" t="str">
        <f>สรุปรายชั้นเรียน!N17</f>
        <v>0</v>
      </c>
      <c r="F15" s="104" t="str">
        <f>สรุปรายชั้นเรียน!O17</f>
        <v>0</v>
      </c>
      <c r="G15" s="104" t="str">
        <f>สรุปรายชั้นเรียน!P17</f>
        <v>0</v>
      </c>
      <c r="H15" s="104" t="str">
        <f>สรุปรายชั้นเรียน!Q17</f>
        <v>0</v>
      </c>
      <c r="I15" s="104" t="str">
        <f>สรุปรายชั้นเรียน!R17</f>
        <v>ไม่ผ่าน</v>
      </c>
    </row>
    <row r="16" spans="1:9" s="65" customFormat="1" ht="18" customHeight="1" x14ac:dyDescent="0.2">
      <c r="A16" s="104">
        <f>สรุปรายชั้นเรียน!J18</f>
        <v>12</v>
      </c>
      <c r="B16" s="105" t="str">
        <f>หน้าแรก!C18</f>
        <v>เด็กหญิงกมลชนก  ราตรี</v>
      </c>
      <c r="C16" s="104" t="str">
        <f>สรุปรายชั้นเรียน!L18</f>
        <v>0</v>
      </c>
      <c r="D16" s="104" t="str">
        <f>สรุปรายชั้นเรียน!M18</f>
        <v>0</v>
      </c>
      <c r="E16" s="104" t="str">
        <f>สรุปรายชั้นเรียน!N18</f>
        <v>0</v>
      </c>
      <c r="F16" s="104" t="str">
        <f>สรุปรายชั้นเรียน!O18</f>
        <v>0</v>
      </c>
      <c r="G16" s="104" t="str">
        <f>สรุปรายชั้นเรียน!P18</f>
        <v>0</v>
      </c>
      <c r="H16" s="104" t="str">
        <f>สรุปรายชั้นเรียน!Q18</f>
        <v>0</v>
      </c>
      <c r="I16" s="104" t="str">
        <f>สรุปรายชั้นเรียน!R18</f>
        <v>ไม่ผ่าน</v>
      </c>
    </row>
    <row r="17" spans="1:9" s="65" customFormat="1" ht="18" customHeight="1" x14ac:dyDescent="0.2">
      <c r="A17" s="104">
        <f>สรุปรายชั้นเรียน!J19</f>
        <v>13</v>
      </c>
      <c r="B17" s="105" t="str">
        <f>หน้าแรก!C19</f>
        <v>เด็กหญิงกมลพรรณ  แก้วบุญเรือง</v>
      </c>
      <c r="C17" s="104" t="str">
        <f>สรุปรายชั้นเรียน!L19</f>
        <v>0</v>
      </c>
      <c r="D17" s="104" t="str">
        <f>สรุปรายชั้นเรียน!M19</f>
        <v>0</v>
      </c>
      <c r="E17" s="104" t="str">
        <f>สรุปรายชั้นเรียน!N19</f>
        <v>0</v>
      </c>
      <c r="F17" s="104" t="str">
        <f>สรุปรายชั้นเรียน!O19</f>
        <v>0</v>
      </c>
      <c r="G17" s="104" t="str">
        <f>สรุปรายชั้นเรียน!P19</f>
        <v>0</v>
      </c>
      <c r="H17" s="104" t="str">
        <f>สรุปรายชั้นเรียน!Q19</f>
        <v>0</v>
      </c>
      <c r="I17" s="104" t="str">
        <f>สรุปรายชั้นเรียน!R19</f>
        <v>ไม่ผ่าน</v>
      </c>
    </row>
    <row r="18" spans="1:9" s="65" customFormat="1" ht="18" customHeight="1" x14ac:dyDescent="0.2">
      <c r="A18" s="104">
        <f>สรุปรายชั้นเรียน!J20</f>
        <v>14</v>
      </c>
      <c r="B18" s="105" t="str">
        <f>หน้าแรก!C20</f>
        <v>เด็กหญิงกรรณิภา  ศรีแก้ว</v>
      </c>
      <c r="C18" s="104" t="str">
        <f>สรุปรายชั้นเรียน!L20</f>
        <v>0</v>
      </c>
      <c r="D18" s="104" t="str">
        <f>สรุปรายชั้นเรียน!M20</f>
        <v>0</v>
      </c>
      <c r="E18" s="104" t="str">
        <f>สรุปรายชั้นเรียน!N20</f>
        <v>0</v>
      </c>
      <c r="F18" s="104" t="str">
        <f>สรุปรายชั้นเรียน!O20</f>
        <v>0</v>
      </c>
      <c r="G18" s="104" t="str">
        <f>สรุปรายชั้นเรียน!P20</f>
        <v>0</v>
      </c>
      <c r="H18" s="104" t="str">
        <f>สรุปรายชั้นเรียน!Q20</f>
        <v>0</v>
      </c>
      <c r="I18" s="104" t="str">
        <f>สรุปรายชั้นเรียน!R20</f>
        <v>ไม่ผ่าน</v>
      </c>
    </row>
    <row r="19" spans="1:9" s="65" customFormat="1" ht="18" customHeight="1" x14ac:dyDescent="0.2">
      <c r="A19" s="104">
        <f>สรุปรายชั้นเรียน!J21</f>
        <v>15</v>
      </c>
      <c r="B19" s="105" t="str">
        <f>หน้าแรก!C21</f>
        <v>เด็กหญิงกัญญาณัฐ  แก้วบัวสา</v>
      </c>
      <c r="C19" s="104" t="str">
        <f>สรุปรายชั้นเรียน!L21</f>
        <v>0</v>
      </c>
      <c r="D19" s="104" t="str">
        <f>สรุปรายชั้นเรียน!M21</f>
        <v>0</v>
      </c>
      <c r="E19" s="104" t="str">
        <f>สรุปรายชั้นเรียน!N21</f>
        <v>0</v>
      </c>
      <c r="F19" s="104" t="str">
        <f>สรุปรายชั้นเรียน!O21</f>
        <v>0</v>
      </c>
      <c r="G19" s="104" t="str">
        <f>สรุปรายชั้นเรียน!P21</f>
        <v>0</v>
      </c>
      <c r="H19" s="104" t="str">
        <f>สรุปรายชั้นเรียน!Q21</f>
        <v>0</v>
      </c>
      <c r="I19" s="104" t="str">
        <f>สรุปรายชั้นเรียน!R21</f>
        <v>ไม่ผ่าน</v>
      </c>
    </row>
    <row r="20" spans="1:9" s="65" customFormat="1" ht="18" customHeight="1" x14ac:dyDescent="0.2">
      <c r="A20" s="104">
        <f>สรุปรายชั้นเรียน!J22</f>
        <v>16</v>
      </c>
      <c r="B20" s="105" t="str">
        <f>หน้าแรก!C22</f>
        <v>เด็กหญิงเกศมณี  ดำริห์</v>
      </c>
      <c r="C20" s="104" t="str">
        <f>สรุปรายชั้นเรียน!L22</f>
        <v>0</v>
      </c>
      <c r="D20" s="104" t="str">
        <f>สรุปรายชั้นเรียน!M22</f>
        <v>0</v>
      </c>
      <c r="E20" s="104" t="str">
        <f>สรุปรายชั้นเรียน!N22</f>
        <v>0</v>
      </c>
      <c r="F20" s="104" t="str">
        <f>สรุปรายชั้นเรียน!O22</f>
        <v>0</v>
      </c>
      <c r="G20" s="104" t="str">
        <f>สรุปรายชั้นเรียน!P22</f>
        <v>0</v>
      </c>
      <c r="H20" s="104" t="str">
        <f>สรุปรายชั้นเรียน!Q22</f>
        <v>0</v>
      </c>
      <c r="I20" s="104" t="str">
        <f>สรุปรายชั้นเรียน!R22</f>
        <v>ไม่ผ่าน</v>
      </c>
    </row>
    <row r="21" spans="1:9" s="65" customFormat="1" ht="18" customHeight="1" x14ac:dyDescent="0.2">
      <c r="A21" s="104">
        <f>สรุปรายชั้นเรียน!J23</f>
        <v>17</v>
      </c>
      <c r="B21" s="105" t="str">
        <f>หน้าแรก!C23</f>
        <v>เด็กหญิงเกษรา  ประทาน</v>
      </c>
      <c r="C21" s="104" t="str">
        <f>สรุปรายชั้นเรียน!L23</f>
        <v>0</v>
      </c>
      <c r="D21" s="104" t="str">
        <f>สรุปรายชั้นเรียน!M23</f>
        <v>0</v>
      </c>
      <c r="E21" s="104" t="str">
        <f>สรุปรายชั้นเรียน!N23</f>
        <v>0</v>
      </c>
      <c r="F21" s="104" t="str">
        <f>สรุปรายชั้นเรียน!O23</f>
        <v>0</v>
      </c>
      <c r="G21" s="104" t="str">
        <f>สรุปรายชั้นเรียน!P23</f>
        <v>0</v>
      </c>
      <c r="H21" s="104" t="str">
        <f>สรุปรายชั้นเรียน!Q23</f>
        <v>0</v>
      </c>
      <c r="I21" s="104" t="str">
        <f>สรุปรายชั้นเรียน!R23</f>
        <v>ไม่ผ่าน</v>
      </c>
    </row>
    <row r="22" spans="1:9" s="65" customFormat="1" ht="18" customHeight="1" x14ac:dyDescent="0.2">
      <c r="A22" s="104">
        <f>สรุปรายชั้นเรียน!J24</f>
        <v>18</v>
      </c>
      <c r="B22" s="105" t="str">
        <f>หน้าแรก!C24</f>
        <v>เด็กหญิงคติยา  คำเคนบ้ง</v>
      </c>
      <c r="C22" s="104" t="str">
        <f>สรุปรายชั้นเรียน!L24</f>
        <v>0</v>
      </c>
      <c r="D22" s="104" t="str">
        <f>สรุปรายชั้นเรียน!M24</f>
        <v>0</v>
      </c>
      <c r="E22" s="104" t="str">
        <f>สรุปรายชั้นเรียน!N24</f>
        <v>0</v>
      </c>
      <c r="F22" s="104" t="str">
        <f>สรุปรายชั้นเรียน!O24</f>
        <v>0</v>
      </c>
      <c r="G22" s="104" t="str">
        <f>สรุปรายชั้นเรียน!P24</f>
        <v>0</v>
      </c>
      <c r="H22" s="104" t="str">
        <f>สรุปรายชั้นเรียน!Q24</f>
        <v>0</v>
      </c>
      <c r="I22" s="104" t="str">
        <f>สรุปรายชั้นเรียน!R24</f>
        <v>ไม่ผ่าน</v>
      </c>
    </row>
    <row r="23" spans="1:9" s="65" customFormat="1" ht="18" customHeight="1" x14ac:dyDescent="0.2">
      <c r="A23" s="104">
        <f>สรุปรายชั้นเรียน!J25</f>
        <v>19</v>
      </c>
      <c r="B23" s="105" t="str">
        <f>หน้าแรก!C25</f>
        <v>เด็กหญิงจันทิมา  วงษ์ชมภู</v>
      </c>
      <c r="C23" s="104" t="str">
        <f>สรุปรายชั้นเรียน!L25</f>
        <v>0</v>
      </c>
      <c r="D23" s="104" t="str">
        <f>สรุปรายชั้นเรียน!M25</f>
        <v>0</v>
      </c>
      <c r="E23" s="104" t="str">
        <f>สรุปรายชั้นเรียน!N25</f>
        <v>0</v>
      </c>
      <c r="F23" s="104" t="str">
        <f>สรุปรายชั้นเรียน!O25</f>
        <v>0</v>
      </c>
      <c r="G23" s="104" t="str">
        <f>สรุปรายชั้นเรียน!P25</f>
        <v>0</v>
      </c>
      <c r="H23" s="104" t="str">
        <f>สรุปรายชั้นเรียน!Q25</f>
        <v>0</v>
      </c>
      <c r="I23" s="104" t="str">
        <f>สรุปรายชั้นเรียน!R25</f>
        <v>ไม่ผ่าน</v>
      </c>
    </row>
    <row r="24" spans="1:9" s="65" customFormat="1" ht="18" customHeight="1" x14ac:dyDescent="0.2">
      <c r="A24" s="104">
        <f>สรุปรายชั้นเรียน!J26</f>
        <v>20</v>
      </c>
      <c r="B24" s="105" t="str">
        <f>หน้าแรก!C26</f>
        <v>เด็กหญิงชลธิชา  ลือโฮ้ง</v>
      </c>
      <c r="C24" s="104" t="str">
        <f>สรุปรายชั้นเรียน!L26</f>
        <v>0</v>
      </c>
      <c r="D24" s="104" t="str">
        <f>สรุปรายชั้นเรียน!M26</f>
        <v>0</v>
      </c>
      <c r="E24" s="104" t="str">
        <f>สรุปรายชั้นเรียน!N26</f>
        <v>0</v>
      </c>
      <c r="F24" s="104" t="str">
        <f>สรุปรายชั้นเรียน!O26</f>
        <v>0</v>
      </c>
      <c r="G24" s="104" t="str">
        <f>สรุปรายชั้นเรียน!P26</f>
        <v>0</v>
      </c>
      <c r="H24" s="104" t="str">
        <f>สรุปรายชั้นเรียน!Q26</f>
        <v>0</v>
      </c>
      <c r="I24" s="104" t="str">
        <f>สรุปรายชั้นเรียน!R26</f>
        <v>ไม่ผ่าน</v>
      </c>
    </row>
    <row r="25" spans="1:9" s="65" customFormat="1" ht="18" customHeight="1" x14ac:dyDescent="0.2">
      <c r="A25" s="104">
        <f>สรุปรายชั้นเรียน!J27</f>
        <v>21</v>
      </c>
      <c r="B25" s="105" t="str">
        <f>หน้าแรก!C27</f>
        <v>เด็กหญิงชลิตา  โพธิ์ขาว</v>
      </c>
      <c r="C25" s="104" t="str">
        <f>สรุปรายชั้นเรียน!L27</f>
        <v>0</v>
      </c>
      <c r="D25" s="104" t="str">
        <f>สรุปรายชั้นเรียน!M27</f>
        <v>0</v>
      </c>
      <c r="E25" s="104" t="str">
        <f>สรุปรายชั้นเรียน!N27</f>
        <v>0</v>
      </c>
      <c r="F25" s="104" t="str">
        <f>สรุปรายชั้นเรียน!O27</f>
        <v>0</v>
      </c>
      <c r="G25" s="104" t="str">
        <f>สรุปรายชั้นเรียน!P27</f>
        <v>0</v>
      </c>
      <c r="H25" s="104" t="str">
        <f>สรุปรายชั้นเรียน!Q27</f>
        <v>0</v>
      </c>
      <c r="I25" s="104" t="str">
        <f>สรุปรายชั้นเรียน!R27</f>
        <v>ไม่ผ่าน</v>
      </c>
    </row>
    <row r="26" spans="1:9" s="65" customFormat="1" ht="18" customHeight="1" x14ac:dyDescent="0.2">
      <c r="A26" s="104">
        <f>สรุปรายชั้นเรียน!J28</f>
        <v>22</v>
      </c>
      <c r="B26" s="105" t="str">
        <f>หน้าแรก!C28</f>
        <v>เด็กหญิงณัฐรุจา  ลาคำเสน</v>
      </c>
      <c r="C26" s="104" t="str">
        <f>สรุปรายชั้นเรียน!L28</f>
        <v>0</v>
      </c>
      <c r="D26" s="104" t="str">
        <f>สรุปรายชั้นเรียน!M28</f>
        <v>0</v>
      </c>
      <c r="E26" s="104" t="str">
        <f>สรุปรายชั้นเรียน!N28</f>
        <v>0</v>
      </c>
      <c r="F26" s="104" t="str">
        <f>สรุปรายชั้นเรียน!O28</f>
        <v>0</v>
      </c>
      <c r="G26" s="104" t="str">
        <f>สรุปรายชั้นเรียน!P28</f>
        <v>0</v>
      </c>
      <c r="H26" s="104" t="str">
        <f>สรุปรายชั้นเรียน!Q28</f>
        <v>0</v>
      </c>
      <c r="I26" s="104" t="str">
        <f>สรุปรายชั้นเรียน!R28</f>
        <v>ไม่ผ่าน</v>
      </c>
    </row>
    <row r="27" spans="1:9" s="65" customFormat="1" ht="18" customHeight="1" x14ac:dyDescent="0.2">
      <c r="A27" s="104">
        <f>สรุปรายชั้นเรียน!J29</f>
        <v>23</v>
      </c>
      <c r="B27" s="105" t="str">
        <f>หน้าแรก!C29</f>
        <v>เด็กหญิงนภัสฐา  หงษ์หาญ</v>
      </c>
      <c r="C27" s="104" t="str">
        <f>สรุปรายชั้นเรียน!L29</f>
        <v>0</v>
      </c>
      <c r="D27" s="104" t="str">
        <f>สรุปรายชั้นเรียน!M29</f>
        <v>0</v>
      </c>
      <c r="E27" s="104" t="str">
        <f>สรุปรายชั้นเรียน!N29</f>
        <v>0</v>
      </c>
      <c r="F27" s="104" t="str">
        <f>สรุปรายชั้นเรียน!O29</f>
        <v>0</v>
      </c>
      <c r="G27" s="104" t="str">
        <f>สรุปรายชั้นเรียน!P29</f>
        <v>0</v>
      </c>
      <c r="H27" s="104" t="str">
        <f>สรุปรายชั้นเรียน!Q29</f>
        <v>0</v>
      </c>
      <c r="I27" s="104" t="str">
        <f>สรุปรายชั้นเรียน!R29</f>
        <v>ไม่ผ่าน</v>
      </c>
    </row>
    <row r="28" spans="1:9" s="65" customFormat="1" ht="18" customHeight="1" x14ac:dyDescent="0.2">
      <c r="A28" s="104">
        <f>สรุปรายชั้นเรียน!J30</f>
        <v>24</v>
      </c>
      <c r="B28" s="105" t="str">
        <f>หน้าแรก!C30</f>
        <v>เด็กหญิงนิสาชล  ศรีลาภา</v>
      </c>
      <c r="C28" s="104" t="str">
        <f>สรุปรายชั้นเรียน!L30</f>
        <v>0</v>
      </c>
      <c r="D28" s="104" t="str">
        <f>สรุปรายชั้นเรียน!M30</f>
        <v>0</v>
      </c>
      <c r="E28" s="104" t="str">
        <f>สรุปรายชั้นเรียน!N30</f>
        <v>0</v>
      </c>
      <c r="F28" s="104" t="str">
        <f>สรุปรายชั้นเรียน!O30</f>
        <v>0</v>
      </c>
      <c r="G28" s="104" t="str">
        <f>สรุปรายชั้นเรียน!P30</f>
        <v>0</v>
      </c>
      <c r="H28" s="104" t="str">
        <f>สรุปรายชั้นเรียน!Q30</f>
        <v>0</v>
      </c>
      <c r="I28" s="104" t="str">
        <f>สรุปรายชั้นเรียน!R30</f>
        <v>ไม่ผ่าน</v>
      </c>
    </row>
    <row r="29" spans="1:9" s="65" customFormat="1" ht="18" customHeight="1" x14ac:dyDescent="0.2">
      <c r="A29" s="104">
        <f>สรุปรายชั้นเรียน!J31</f>
        <v>25</v>
      </c>
      <c r="B29" s="105" t="str">
        <f>หน้าแรก!C31</f>
        <v>เด็กหญิงบุณฑริก  เวนะนุช</v>
      </c>
      <c r="C29" s="104" t="str">
        <f>สรุปรายชั้นเรียน!L31</f>
        <v>0</v>
      </c>
      <c r="D29" s="104" t="str">
        <f>สรุปรายชั้นเรียน!M31</f>
        <v>0</v>
      </c>
      <c r="E29" s="104" t="str">
        <f>สรุปรายชั้นเรียน!N31</f>
        <v>0</v>
      </c>
      <c r="F29" s="104" t="str">
        <f>สรุปรายชั้นเรียน!O31</f>
        <v>0</v>
      </c>
      <c r="G29" s="104" t="str">
        <f>สรุปรายชั้นเรียน!P31</f>
        <v>0</v>
      </c>
      <c r="H29" s="104" t="str">
        <f>สรุปรายชั้นเรียน!Q31</f>
        <v>0</v>
      </c>
      <c r="I29" s="104" t="str">
        <f>สรุปรายชั้นเรียน!R31</f>
        <v>ไม่ผ่าน</v>
      </c>
    </row>
    <row r="30" spans="1:9" s="65" customFormat="1" ht="18" customHeight="1" x14ac:dyDescent="0.2">
      <c r="A30" s="104">
        <f>สรุปรายชั้นเรียน!J32</f>
        <v>26</v>
      </c>
      <c r="B30" s="105" t="str">
        <f>หน้าแรก!C32</f>
        <v>เด็กหญิงบุษกร  บุญเย็น</v>
      </c>
      <c r="C30" s="104" t="str">
        <f>สรุปรายชั้นเรียน!L32</f>
        <v>0</v>
      </c>
      <c r="D30" s="104" t="str">
        <f>สรุปรายชั้นเรียน!M32</f>
        <v>0</v>
      </c>
      <c r="E30" s="104" t="str">
        <f>สรุปรายชั้นเรียน!N32</f>
        <v>0</v>
      </c>
      <c r="F30" s="104" t="str">
        <f>สรุปรายชั้นเรียน!O32</f>
        <v>0</v>
      </c>
      <c r="G30" s="104" t="str">
        <f>สรุปรายชั้นเรียน!P32</f>
        <v>0</v>
      </c>
      <c r="H30" s="104" t="str">
        <f>สรุปรายชั้นเรียน!Q32</f>
        <v>0</v>
      </c>
      <c r="I30" s="104" t="str">
        <f>สรุปรายชั้นเรียน!R32</f>
        <v>ไม่ผ่าน</v>
      </c>
    </row>
    <row r="31" spans="1:9" s="65" customFormat="1" ht="18" customHeight="1" x14ac:dyDescent="0.2">
      <c r="A31" s="104">
        <f>สรุปรายชั้นเรียน!J33</f>
        <v>27</v>
      </c>
      <c r="B31" s="105" t="str">
        <f>หน้าแรก!C33</f>
        <v>เด็กหญิงปริตา  ตรีถัน</v>
      </c>
      <c r="C31" s="104" t="str">
        <f>สรุปรายชั้นเรียน!L33</f>
        <v>0</v>
      </c>
      <c r="D31" s="104" t="str">
        <f>สรุปรายชั้นเรียน!M33</f>
        <v>0</v>
      </c>
      <c r="E31" s="104" t="str">
        <f>สรุปรายชั้นเรียน!N33</f>
        <v>0</v>
      </c>
      <c r="F31" s="104" t="str">
        <f>สรุปรายชั้นเรียน!O33</f>
        <v>0</v>
      </c>
      <c r="G31" s="104" t="str">
        <f>สรุปรายชั้นเรียน!P33</f>
        <v>0</v>
      </c>
      <c r="H31" s="104" t="str">
        <f>สรุปรายชั้นเรียน!Q33</f>
        <v>0</v>
      </c>
      <c r="I31" s="104" t="str">
        <f>สรุปรายชั้นเรียน!R33</f>
        <v>ไม่ผ่าน</v>
      </c>
    </row>
    <row r="32" spans="1:9" s="65" customFormat="1" ht="18" customHeight="1" x14ac:dyDescent="0.2">
      <c r="A32" s="104">
        <f>สรุปรายชั้นเรียน!J34</f>
        <v>28</v>
      </c>
      <c r="B32" s="105" t="str">
        <f>หน้าแรก!C34</f>
        <v>เด็กหญิงรัชชนก  คำนนท์</v>
      </c>
      <c r="C32" s="104" t="str">
        <f>สรุปรายชั้นเรียน!L34</f>
        <v>0</v>
      </c>
      <c r="D32" s="104" t="str">
        <f>สรุปรายชั้นเรียน!M34</f>
        <v>0</v>
      </c>
      <c r="E32" s="104" t="str">
        <f>สรุปรายชั้นเรียน!N34</f>
        <v>0</v>
      </c>
      <c r="F32" s="104" t="str">
        <f>สรุปรายชั้นเรียน!O34</f>
        <v>0</v>
      </c>
      <c r="G32" s="104" t="str">
        <f>สรุปรายชั้นเรียน!P34</f>
        <v>0</v>
      </c>
      <c r="H32" s="104" t="str">
        <f>สรุปรายชั้นเรียน!Q34</f>
        <v>0</v>
      </c>
      <c r="I32" s="104" t="str">
        <f>สรุปรายชั้นเรียน!R34</f>
        <v>ไม่ผ่าน</v>
      </c>
    </row>
    <row r="33" spans="1:9" s="65" customFormat="1" ht="18" customHeight="1" x14ac:dyDescent="0.2">
      <c r="A33" s="104">
        <f>สรุปรายชั้นเรียน!J35</f>
        <v>29</v>
      </c>
      <c r="B33" s="105" t="str">
        <f>หน้าแรก!C35</f>
        <v>เด็กหญิงวชิรญาณ์  คลาดแคล้ว</v>
      </c>
      <c r="C33" s="104" t="str">
        <f>สรุปรายชั้นเรียน!L35</f>
        <v>0</v>
      </c>
      <c r="D33" s="104" t="str">
        <f>สรุปรายชั้นเรียน!M35</f>
        <v>0</v>
      </c>
      <c r="E33" s="104" t="str">
        <f>สรุปรายชั้นเรียน!N35</f>
        <v>0</v>
      </c>
      <c r="F33" s="104" t="str">
        <f>สรุปรายชั้นเรียน!O35</f>
        <v>0</v>
      </c>
      <c r="G33" s="104" t="str">
        <f>สรุปรายชั้นเรียน!P35</f>
        <v>0</v>
      </c>
      <c r="H33" s="104" t="str">
        <f>สรุปรายชั้นเรียน!Q35</f>
        <v>0</v>
      </c>
      <c r="I33" s="104" t="str">
        <f>สรุปรายชั้นเรียน!R35</f>
        <v>ไม่ผ่าน</v>
      </c>
    </row>
    <row r="34" spans="1:9" s="65" customFormat="1" ht="18" customHeight="1" x14ac:dyDescent="0.2">
      <c r="A34" s="104">
        <f>สรุปรายชั้นเรียน!J36</f>
        <v>30</v>
      </c>
      <c r="B34" s="105" t="str">
        <f>หน้าแรก!C36</f>
        <v>เด็กหญิงวนิดพร  รูปโฉม</v>
      </c>
      <c r="C34" s="104" t="str">
        <f>สรุปรายชั้นเรียน!L36</f>
        <v>0</v>
      </c>
      <c r="D34" s="104" t="str">
        <f>สรุปรายชั้นเรียน!M36</f>
        <v>0</v>
      </c>
      <c r="E34" s="104" t="str">
        <f>สรุปรายชั้นเรียน!N36</f>
        <v>0</v>
      </c>
      <c r="F34" s="104" t="str">
        <f>สรุปรายชั้นเรียน!O36</f>
        <v>0</v>
      </c>
      <c r="G34" s="104" t="str">
        <f>สรุปรายชั้นเรียน!P36</f>
        <v>0</v>
      </c>
      <c r="H34" s="104" t="str">
        <f>สรุปรายชั้นเรียน!Q36</f>
        <v>0</v>
      </c>
      <c r="I34" s="104" t="str">
        <f>สรุปรายชั้นเรียน!R36</f>
        <v>ไม่ผ่าน</v>
      </c>
    </row>
    <row r="35" spans="1:9" s="65" customFormat="1" ht="18" customHeight="1" x14ac:dyDescent="0.2">
      <c r="A35" s="104">
        <f>สรุปรายชั้นเรียน!J37</f>
        <v>31</v>
      </c>
      <c r="B35" s="105" t="str">
        <f>หน้าแรก!C37</f>
        <v>เด็กหญิงวราภรณ์  วิเศษโวหาร</v>
      </c>
      <c r="C35" s="104" t="str">
        <f>สรุปรายชั้นเรียน!L37</f>
        <v>0</v>
      </c>
      <c r="D35" s="104" t="str">
        <f>สรุปรายชั้นเรียน!M37</f>
        <v>0</v>
      </c>
      <c r="E35" s="104" t="str">
        <f>สรุปรายชั้นเรียน!N37</f>
        <v>0</v>
      </c>
      <c r="F35" s="104" t="str">
        <f>สรุปรายชั้นเรียน!O37</f>
        <v>0</v>
      </c>
      <c r="G35" s="104" t="str">
        <f>สรุปรายชั้นเรียน!P37</f>
        <v>0</v>
      </c>
      <c r="H35" s="104" t="str">
        <f>สรุปรายชั้นเรียน!Q37</f>
        <v>0</v>
      </c>
      <c r="I35" s="104" t="str">
        <f>สรุปรายชั้นเรียน!R37</f>
        <v>ไม่ผ่าน</v>
      </c>
    </row>
    <row r="36" spans="1:9" s="65" customFormat="1" ht="18" customHeight="1" x14ac:dyDescent="0.2">
      <c r="A36" s="104">
        <f>สรุปรายชั้นเรียน!J38</f>
        <v>32</v>
      </c>
      <c r="B36" s="105" t="str">
        <f>หน้าแรก!C38</f>
        <v>เด็กหญิงวิรากานต์  สุทธิอาคาร</v>
      </c>
      <c r="C36" s="104" t="str">
        <f>สรุปรายชั้นเรียน!L38</f>
        <v>0</v>
      </c>
      <c r="D36" s="104" t="str">
        <f>สรุปรายชั้นเรียน!M38</f>
        <v>0</v>
      </c>
      <c r="E36" s="104" t="str">
        <f>สรุปรายชั้นเรียน!N38</f>
        <v>0</v>
      </c>
      <c r="F36" s="104" t="str">
        <f>สรุปรายชั้นเรียน!O38</f>
        <v>0</v>
      </c>
      <c r="G36" s="104" t="str">
        <f>สรุปรายชั้นเรียน!P38</f>
        <v>0</v>
      </c>
      <c r="H36" s="104" t="str">
        <f>สรุปรายชั้นเรียน!Q38</f>
        <v>0</v>
      </c>
      <c r="I36" s="104" t="str">
        <f>สรุปรายชั้นเรียน!R38</f>
        <v>ไม่ผ่าน</v>
      </c>
    </row>
    <row r="37" spans="1:9" s="65" customFormat="1" ht="18" customHeight="1" x14ac:dyDescent="0.2">
      <c r="A37" s="104">
        <f>สรุปรายชั้นเรียน!J39</f>
        <v>33</v>
      </c>
      <c r="B37" s="105" t="str">
        <f>หน้าแรก!C39</f>
        <v>เด็กหญิงเวนิกา  กันยาภู</v>
      </c>
      <c r="C37" s="104" t="str">
        <f>สรุปรายชั้นเรียน!L39</f>
        <v>0</v>
      </c>
      <c r="D37" s="104" t="str">
        <f>สรุปรายชั้นเรียน!M39</f>
        <v>0</v>
      </c>
      <c r="E37" s="104" t="str">
        <f>สรุปรายชั้นเรียน!N39</f>
        <v>0</v>
      </c>
      <c r="F37" s="104" t="str">
        <f>สรุปรายชั้นเรียน!O39</f>
        <v>0</v>
      </c>
      <c r="G37" s="104" t="str">
        <f>สรุปรายชั้นเรียน!P39</f>
        <v>0</v>
      </c>
      <c r="H37" s="104" t="str">
        <f>สรุปรายชั้นเรียน!Q39</f>
        <v>0</v>
      </c>
      <c r="I37" s="104" t="str">
        <f>สรุปรายชั้นเรียน!R39</f>
        <v>ไม่ผ่าน</v>
      </c>
    </row>
    <row r="38" spans="1:9" s="65" customFormat="1" ht="18" customHeight="1" x14ac:dyDescent="0.2">
      <c r="A38" s="104">
        <f>สรุปรายชั้นเรียน!J40</f>
        <v>34</v>
      </c>
      <c r="B38" s="105" t="str">
        <f>หน้าแรก!C40</f>
        <v>เด็กหญิงศรัญญา  จันพวง</v>
      </c>
      <c r="C38" s="104" t="str">
        <f>สรุปรายชั้นเรียน!L40</f>
        <v>0</v>
      </c>
      <c r="D38" s="104" t="str">
        <f>สรุปรายชั้นเรียน!M40</f>
        <v>0</v>
      </c>
      <c r="E38" s="104" t="str">
        <f>สรุปรายชั้นเรียน!N40</f>
        <v>0</v>
      </c>
      <c r="F38" s="104" t="str">
        <f>สรุปรายชั้นเรียน!O40</f>
        <v>0</v>
      </c>
      <c r="G38" s="104" t="str">
        <f>สรุปรายชั้นเรียน!P40</f>
        <v>0</v>
      </c>
      <c r="H38" s="104" t="str">
        <f>สรุปรายชั้นเรียน!Q40</f>
        <v>0</v>
      </c>
      <c r="I38" s="104" t="str">
        <f>สรุปรายชั้นเรียน!R40</f>
        <v>ไม่ผ่าน</v>
      </c>
    </row>
    <row r="39" spans="1:9" s="65" customFormat="1" ht="18" customHeight="1" x14ac:dyDescent="0.2">
      <c r="A39" s="104">
        <f>สรุปรายชั้นเรียน!J41</f>
        <v>35</v>
      </c>
      <c r="B39" s="105" t="str">
        <f>หน้าแรก!C41</f>
        <v>เด็กหญิงสรัญญา  จันทวี</v>
      </c>
      <c r="C39" s="104" t="str">
        <f>สรุปรายชั้นเรียน!L41</f>
        <v>0</v>
      </c>
      <c r="D39" s="104" t="str">
        <f>สรุปรายชั้นเรียน!M41</f>
        <v>0</v>
      </c>
      <c r="E39" s="104" t="str">
        <f>สรุปรายชั้นเรียน!N41</f>
        <v>0</v>
      </c>
      <c r="F39" s="104" t="str">
        <f>สรุปรายชั้นเรียน!O41</f>
        <v>0</v>
      </c>
      <c r="G39" s="104" t="str">
        <f>สรุปรายชั้นเรียน!P41</f>
        <v>0</v>
      </c>
      <c r="H39" s="104" t="str">
        <f>สรุปรายชั้นเรียน!Q41</f>
        <v>0</v>
      </c>
      <c r="I39" s="104" t="str">
        <f>สรุปรายชั้นเรียน!R41</f>
        <v>ไม่ผ่าน</v>
      </c>
    </row>
    <row r="40" spans="1:9" s="65" customFormat="1" ht="18" customHeight="1" x14ac:dyDescent="0.2">
      <c r="A40" s="104">
        <f>สรุปรายชั้นเรียน!J42</f>
        <v>36</v>
      </c>
      <c r="B40" s="105" t="str">
        <f>หน้าแรก!C42</f>
        <v>เด็กหญิงสุนันทา  นามวงศ์</v>
      </c>
      <c r="C40" s="104" t="str">
        <f>สรุปรายชั้นเรียน!L42</f>
        <v>0</v>
      </c>
      <c r="D40" s="104" t="str">
        <f>สรุปรายชั้นเรียน!M42</f>
        <v>0</v>
      </c>
      <c r="E40" s="104" t="str">
        <f>สรุปรายชั้นเรียน!N42</f>
        <v>0</v>
      </c>
      <c r="F40" s="104" t="str">
        <f>สรุปรายชั้นเรียน!O42</f>
        <v>0</v>
      </c>
      <c r="G40" s="104" t="str">
        <f>สรุปรายชั้นเรียน!P42</f>
        <v>0</v>
      </c>
      <c r="H40" s="104" t="str">
        <f>สรุปรายชั้นเรียน!Q42</f>
        <v>0</v>
      </c>
      <c r="I40" s="104" t="str">
        <f>สรุปรายชั้นเรียน!R42</f>
        <v>ไม่ผ่าน</v>
      </c>
    </row>
    <row r="41" spans="1:9" s="65" customFormat="1" ht="18" customHeight="1" x14ac:dyDescent="0.2">
      <c r="A41" s="104">
        <f>สรุปรายชั้นเรียน!J43</f>
        <v>37</v>
      </c>
      <c r="B41" s="105" t="str">
        <f>หน้าแรก!C43</f>
        <v>เด็กหญิงสุภัสสร  เจริญศรี</v>
      </c>
      <c r="C41" s="104" t="str">
        <f>สรุปรายชั้นเรียน!L43</f>
        <v>0</v>
      </c>
      <c r="D41" s="104" t="str">
        <f>สรุปรายชั้นเรียน!M43</f>
        <v>0</v>
      </c>
      <c r="E41" s="104" t="str">
        <f>สรุปรายชั้นเรียน!N43</f>
        <v>0</v>
      </c>
      <c r="F41" s="104" t="str">
        <f>สรุปรายชั้นเรียน!O43</f>
        <v>0</v>
      </c>
      <c r="G41" s="104" t="str">
        <f>สรุปรายชั้นเรียน!P43</f>
        <v>0</v>
      </c>
      <c r="H41" s="104" t="str">
        <f>สรุปรายชั้นเรียน!Q43</f>
        <v>0</v>
      </c>
      <c r="I41" s="104" t="str">
        <f>สรุปรายชั้นเรียน!R43</f>
        <v>ไม่ผ่าน</v>
      </c>
    </row>
    <row r="42" spans="1:9" s="65" customFormat="1" ht="18" customHeight="1" x14ac:dyDescent="0.2">
      <c r="A42" s="104">
        <f>สรุปรายชั้นเรียน!J44</f>
        <v>38</v>
      </c>
      <c r="B42" s="105" t="str">
        <f>หน้าแรก!C44</f>
        <v>เด็กหญิงสุวรรณิสา  พลนอก</v>
      </c>
      <c r="C42" s="104" t="str">
        <f>สรุปรายชั้นเรียน!L44</f>
        <v>0</v>
      </c>
      <c r="D42" s="104" t="str">
        <f>สรุปรายชั้นเรียน!M44</f>
        <v>0</v>
      </c>
      <c r="E42" s="104" t="str">
        <f>สรุปรายชั้นเรียน!N44</f>
        <v>0</v>
      </c>
      <c r="F42" s="104" t="str">
        <f>สรุปรายชั้นเรียน!O44</f>
        <v>0</v>
      </c>
      <c r="G42" s="104" t="str">
        <f>สรุปรายชั้นเรียน!P44</f>
        <v>0</v>
      </c>
      <c r="H42" s="104" t="str">
        <f>สรุปรายชั้นเรียน!Q44</f>
        <v>0</v>
      </c>
      <c r="I42" s="104" t="str">
        <f>สรุปรายชั้นเรียน!R44</f>
        <v>ไม่ผ่าน</v>
      </c>
    </row>
    <row r="43" spans="1:9" s="65" customFormat="1" ht="18" customHeight="1" x14ac:dyDescent="0.2">
      <c r="A43" s="104">
        <f>สรุปรายชั้นเรียน!J45</f>
        <v>39</v>
      </c>
      <c r="B43" s="105" t="str">
        <f>หน้าแรก!C45</f>
        <v>เด็กหญิงหทัยรัตน์  สุวรรณกูฎ</v>
      </c>
      <c r="C43" s="104" t="str">
        <f>สรุปรายชั้นเรียน!L45</f>
        <v>0</v>
      </c>
      <c r="D43" s="104" t="str">
        <f>สรุปรายชั้นเรียน!M45</f>
        <v>0</v>
      </c>
      <c r="E43" s="104" t="str">
        <f>สรุปรายชั้นเรียน!N45</f>
        <v>0</v>
      </c>
      <c r="F43" s="104" t="str">
        <f>สรุปรายชั้นเรียน!O45</f>
        <v>0</v>
      </c>
      <c r="G43" s="104" t="str">
        <f>สรุปรายชั้นเรียน!P45</f>
        <v>0</v>
      </c>
      <c r="H43" s="104" t="str">
        <f>สรุปรายชั้นเรียน!Q45</f>
        <v>0</v>
      </c>
      <c r="I43" s="104" t="str">
        <f>สรุปรายชั้นเรียน!R45</f>
        <v>ไม่ผ่าน</v>
      </c>
    </row>
    <row r="44" spans="1:9" s="65" customFormat="1" ht="18" customHeight="1" x14ac:dyDescent="0.2">
      <c r="A44" s="104">
        <f>สรุปรายชั้นเรียน!J46</f>
        <v>40</v>
      </c>
      <c r="B44" s="105" t="str">
        <f>หน้าแรก!C46</f>
        <v>เด็กหญิงอรทัย  สายดวง</v>
      </c>
      <c r="C44" s="104" t="str">
        <f>สรุปรายชั้นเรียน!L46</f>
        <v>0</v>
      </c>
      <c r="D44" s="104" t="str">
        <f>สรุปรายชั้นเรียน!M46</f>
        <v>0</v>
      </c>
      <c r="E44" s="104" t="str">
        <f>สรุปรายชั้นเรียน!N46</f>
        <v>0</v>
      </c>
      <c r="F44" s="104" t="str">
        <f>สรุปรายชั้นเรียน!O46</f>
        <v>0</v>
      </c>
      <c r="G44" s="104" t="str">
        <f>สรุปรายชั้นเรียน!P46</f>
        <v>0</v>
      </c>
      <c r="H44" s="104" t="str">
        <f>สรุปรายชั้นเรียน!Q46</f>
        <v>0</v>
      </c>
      <c r="I44" s="104" t="str">
        <f>สรุปรายชั้นเรียน!R46</f>
        <v>ไม่ผ่าน</v>
      </c>
    </row>
    <row r="45" spans="1:9" s="65" customFormat="1" ht="18" customHeight="1" x14ac:dyDescent="0.2">
      <c r="A45" s="104">
        <f>สรุปรายชั้นเรียน!J47</f>
        <v>41</v>
      </c>
      <c r="B45" s="105" t="str">
        <f>หน้าแรก!C47</f>
        <v>เด็กหญิงอาริญา  โลมากาล</v>
      </c>
      <c r="C45" s="104" t="str">
        <f>สรุปรายชั้นเรียน!L47</f>
        <v>0</v>
      </c>
      <c r="D45" s="104" t="str">
        <f>สรุปรายชั้นเรียน!M47</f>
        <v>0</v>
      </c>
      <c r="E45" s="104" t="str">
        <f>สรุปรายชั้นเรียน!N47</f>
        <v>0</v>
      </c>
      <c r="F45" s="104" t="str">
        <f>สรุปรายชั้นเรียน!O47</f>
        <v>0</v>
      </c>
      <c r="G45" s="104" t="str">
        <f>สรุปรายชั้นเรียน!P47</f>
        <v>0</v>
      </c>
      <c r="H45" s="104" t="str">
        <f>สรุปรายชั้นเรียน!Q47</f>
        <v>0</v>
      </c>
      <c r="I45" s="104" t="str">
        <f>สรุปรายชั้นเรียน!R47</f>
        <v>ไม่ผ่าน</v>
      </c>
    </row>
    <row r="46" spans="1:9" s="65" customFormat="1" ht="18" customHeight="1" x14ac:dyDescent="0.2">
      <c r="A46" s="104"/>
      <c r="B46" s="105"/>
      <c r="C46" s="104"/>
      <c r="D46" s="104"/>
      <c r="E46" s="104"/>
      <c r="F46" s="104"/>
      <c r="G46" s="104"/>
      <c r="H46" s="104"/>
      <c r="I46" s="104"/>
    </row>
    <row r="47" spans="1:9" s="65" customFormat="1" ht="18" customHeight="1" x14ac:dyDescent="0.2">
      <c r="A47" s="104"/>
      <c r="B47" s="105"/>
      <c r="C47" s="104"/>
      <c r="D47" s="104"/>
      <c r="E47" s="104"/>
      <c r="F47" s="104"/>
      <c r="G47" s="104"/>
      <c r="H47" s="104"/>
      <c r="I47" s="104"/>
    </row>
    <row r="48" spans="1:9" s="65" customFormat="1" ht="18" customHeight="1" x14ac:dyDescent="0.2">
      <c r="A48" s="104"/>
      <c r="B48" s="105"/>
      <c r="C48" s="104"/>
      <c r="D48" s="104"/>
      <c r="E48" s="104"/>
      <c r="F48" s="104"/>
      <c r="G48" s="104"/>
      <c r="H48" s="104"/>
      <c r="I48" s="104"/>
    </row>
    <row r="49" spans="1:9" s="65" customFormat="1" ht="18" customHeight="1" x14ac:dyDescent="0.2">
      <c r="A49" s="104"/>
      <c r="B49" s="105"/>
      <c r="C49" s="104"/>
      <c r="D49" s="104"/>
      <c r="E49" s="104"/>
      <c r="F49" s="104"/>
      <c r="G49" s="104"/>
      <c r="H49" s="104"/>
      <c r="I49" s="104"/>
    </row>
  </sheetData>
  <sheetProtection password="9F5A" sheet="1" objects="1" scenarios="1"/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3"/>
  <sheetViews>
    <sheetView view="pageBreakPreview" topLeftCell="A5" zoomScaleSheetLayoutView="100" workbookViewId="0">
      <selection activeCell="AE45" sqref="AE45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64" customFormat="1" ht="20.100000000000001" customHeight="1" x14ac:dyDescent="0.2">
      <c r="A1" s="181" t="s">
        <v>70</v>
      </c>
      <c r="B1" s="181"/>
      <c r="C1" s="181"/>
      <c r="D1" s="181"/>
      <c r="E1" s="181"/>
      <c r="F1" s="181"/>
      <c r="G1" s="181"/>
      <c r="H1" s="181"/>
      <c r="I1" s="181"/>
      <c r="J1" s="181" t="s">
        <v>70</v>
      </c>
      <c r="K1" s="181"/>
      <c r="L1" s="181"/>
      <c r="M1" s="181"/>
      <c r="N1" s="181"/>
      <c r="O1" s="181"/>
      <c r="P1" s="181"/>
      <c r="Q1" s="181"/>
      <c r="R1" s="181"/>
      <c r="S1" s="181" t="s">
        <v>70</v>
      </c>
      <c r="T1" s="181"/>
      <c r="U1" s="181"/>
      <c r="V1" s="181"/>
      <c r="W1" s="181"/>
      <c r="X1" s="181"/>
      <c r="Y1" s="181"/>
      <c r="Z1" s="181"/>
      <c r="AA1" s="181"/>
      <c r="AB1" s="181" t="s">
        <v>70</v>
      </c>
      <c r="AC1" s="181"/>
      <c r="AD1" s="181"/>
      <c r="AE1" s="181"/>
      <c r="AF1" s="181"/>
      <c r="AG1" s="181"/>
      <c r="AH1" s="181"/>
      <c r="AI1" s="181"/>
      <c r="AJ1" s="181"/>
      <c r="AK1" s="181" t="s">
        <v>70</v>
      </c>
      <c r="AL1" s="181"/>
      <c r="AM1" s="181"/>
      <c r="AN1" s="181"/>
      <c r="AO1" s="181"/>
      <c r="AP1" s="181"/>
      <c r="AQ1" s="181"/>
      <c r="AR1" s="181"/>
      <c r="AS1" s="181"/>
    </row>
    <row r="2" spans="1:45" s="64" customFormat="1" ht="20.100000000000001" customHeight="1" x14ac:dyDescent="0.2">
      <c r="A2" s="63" t="s">
        <v>1</v>
      </c>
      <c r="B2" s="17" t="str">
        <f>หน้าแรก!$C$1</f>
        <v>คณิตศาสตร์</v>
      </c>
      <c r="C2" s="63"/>
      <c r="D2" s="63" t="s">
        <v>2</v>
      </c>
      <c r="E2" s="17" t="str">
        <f>หน้าแรก!$C$2</f>
        <v>ค21101</v>
      </c>
      <c r="F2" s="63" t="s">
        <v>3</v>
      </c>
      <c r="H2" s="19" t="str">
        <f>หน้าแรก!$C$3</f>
        <v>1/1</v>
      </c>
      <c r="I2" s="16">
        <f>หน้าแรก!$B$5</f>
        <v>41</v>
      </c>
      <c r="J2" s="63" t="s">
        <v>1</v>
      </c>
      <c r="K2" s="17" t="str">
        <f>หน้าแรก!$C$1</f>
        <v>คณิตศาสตร์</v>
      </c>
      <c r="L2" s="63"/>
      <c r="M2" s="63" t="s">
        <v>2</v>
      </c>
      <c r="N2" s="17" t="str">
        <f>หน้าแรก!$C$2</f>
        <v>ค21101</v>
      </c>
      <c r="O2" s="63" t="s">
        <v>3</v>
      </c>
      <c r="Q2" s="19" t="str">
        <f>หน้าแรก!$C$3</f>
        <v>1/1</v>
      </c>
      <c r="R2" s="16">
        <f>หน้าแรก!$B$5</f>
        <v>41</v>
      </c>
      <c r="S2" s="63" t="s">
        <v>1</v>
      </c>
      <c r="T2" s="17" t="str">
        <f>หน้าแรก!$C$1</f>
        <v>คณิตศาสตร์</v>
      </c>
      <c r="U2" s="63"/>
      <c r="V2" s="63" t="s">
        <v>2</v>
      </c>
      <c r="W2" s="17" t="str">
        <f>หน้าแรก!$C$2</f>
        <v>ค21101</v>
      </c>
      <c r="X2" s="63" t="s">
        <v>3</v>
      </c>
      <c r="Z2" s="19" t="str">
        <f>หน้าแรก!$C$3</f>
        <v>1/1</v>
      </c>
      <c r="AA2" s="16">
        <f>หน้าแรก!$B$5</f>
        <v>41</v>
      </c>
      <c r="AB2" s="63" t="s">
        <v>1</v>
      </c>
      <c r="AC2" s="17" t="str">
        <f>หน้าแรก!$C$1</f>
        <v>คณิตศาสตร์</v>
      </c>
      <c r="AD2" s="63"/>
      <c r="AE2" s="63" t="s">
        <v>2</v>
      </c>
      <c r="AF2" s="17" t="str">
        <f>หน้าแรก!$C$2</f>
        <v>ค21101</v>
      </c>
      <c r="AG2" s="63" t="s">
        <v>3</v>
      </c>
      <c r="AI2" s="19" t="str">
        <f>หน้าแรก!$C$3</f>
        <v>1/1</v>
      </c>
      <c r="AJ2" s="16">
        <f>หน้าแรก!$B$5</f>
        <v>41</v>
      </c>
      <c r="AK2" s="63" t="s">
        <v>1</v>
      </c>
      <c r="AL2" s="17" t="str">
        <f>หน้าแรก!$C$1</f>
        <v>คณิตศาสตร์</v>
      </c>
      <c r="AM2" s="63"/>
      <c r="AN2" s="63" t="s">
        <v>2</v>
      </c>
      <c r="AO2" s="17" t="str">
        <f>หน้าแรก!$C$2</f>
        <v>ค21101</v>
      </c>
      <c r="AP2" s="63" t="s">
        <v>3</v>
      </c>
      <c r="AR2" s="19" t="str">
        <f>หน้าแรก!$C$3</f>
        <v>1/1</v>
      </c>
      <c r="AS2" s="16">
        <f>หน้าแรก!$B$5</f>
        <v>41</v>
      </c>
    </row>
    <row r="3" spans="1:45" s="64" customFormat="1" ht="20.100000000000001" customHeight="1" thickBot="1" x14ac:dyDescent="0.25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 t="s">
        <v>82</v>
      </c>
      <c r="K3" s="63"/>
      <c r="L3" s="63"/>
      <c r="M3" s="63"/>
      <c r="N3" s="63"/>
      <c r="O3" s="63"/>
      <c r="P3" s="63"/>
      <c r="Q3" s="63"/>
      <c r="R3" s="63"/>
      <c r="S3" s="63" t="s">
        <v>89</v>
      </c>
      <c r="T3" s="63"/>
      <c r="U3" s="63"/>
      <c r="V3" s="63"/>
      <c r="W3" s="63"/>
      <c r="X3" s="63"/>
      <c r="Y3" s="63"/>
      <c r="Z3" s="63"/>
      <c r="AA3" s="63"/>
      <c r="AB3" s="63" t="s">
        <v>96</v>
      </c>
      <c r="AC3" s="63"/>
      <c r="AD3" s="63"/>
      <c r="AE3" s="63"/>
      <c r="AF3" s="63"/>
      <c r="AG3" s="63"/>
      <c r="AH3" s="63"/>
      <c r="AI3" s="63"/>
      <c r="AJ3" s="63"/>
      <c r="AK3" s="63" t="s">
        <v>103</v>
      </c>
      <c r="AL3" s="63"/>
      <c r="AM3" s="63"/>
      <c r="AN3" s="63"/>
      <c r="AO3" s="63"/>
      <c r="AP3" s="63"/>
      <c r="AQ3" s="63"/>
      <c r="AR3" s="63"/>
      <c r="AS3" s="63"/>
    </row>
    <row r="4" spans="1:45" s="65" customFormat="1" ht="20.100000000000001" customHeight="1" x14ac:dyDescent="0.2">
      <c r="A4" s="170" t="s">
        <v>8</v>
      </c>
      <c r="B4" s="158" t="s">
        <v>9</v>
      </c>
      <c r="C4" s="158" t="s">
        <v>72</v>
      </c>
      <c r="D4" s="158"/>
      <c r="E4" s="158"/>
      <c r="F4" s="158"/>
      <c r="G4" s="158"/>
      <c r="H4" s="158" t="s">
        <v>12</v>
      </c>
      <c r="I4" s="221" t="s">
        <v>78</v>
      </c>
      <c r="J4" s="170" t="s">
        <v>8</v>
      </c>
      <c r="K4" s="158" t="s">
        <v>9</v>
      </c>
      <c r="L4" s="158" t="s">
        <v>83</v>
      </c>
      <c r="M4" s="158"/>
      <c r="N4" s="158"/>
      <c r="O4" s="158"/>
      <c r="P4" s="158"/>
      <c r="Q4" s="158" t="s">
        <v>12</v>
      </c>
      <c r="R4" s="221" t="s">
        <v>78</v>
      </c>
      <c r="S4" s="170" t="s">
        <v>8</v>
      </c>
      <c r="T4" s="158" t="s">
        <v>9</v>
      </c>
      <c r="U4" s="158" t="s">
        <v>95</v>
      </c>
      <c r="V4" s="158"/>
      <c r="W4" s="158"/>
      <c r="X4" s="158"/>
      <c r="Y4" s="158"/>
      <c r="Z4" s="158" t="s">
        <v>12</v>
      </c>
      <c r="AA4" s="221" t="s">
        <v>78</v>
      </c>
      <c r="AB4" s="170" t="s">
        <v>8</v>
      </c>
      <c r="AC4" s="158" t="s">
        <v>9</v>
      </c>
      <c r="AD4" s="158" t="s">
        <v>97</v>
      </c>
      <c r="AE4" s="158"/>
      <c r="AF4" s="158"/>
      <c r="AG4" s="158"/>
      <c r="AH4" s="158"/>
      <c r="AI4" s="158" t="s">
        <v>12</v>
      </c>
      <c r="AJ4" s="221" t="s">
        <v>78</v>
      </c>
      <c r="AK4" s="170" t="s">
        <v>8</v>
      </c>
      <c r="AL4" s="158" t="s">
        <v>9</v>
      </c>
      <c r="AM4" s="158" t="s">
        <v>104</v>
      </c>
      <c r="AN4" s="158"/>
      <c r="AO4" s="158"/>
      <c r="AP4" s="158"/>
      <c r="AQ4" s="158"/>
      <c r="AR4" s="158" t="s">
        <v>12</v>
      </c>
      <c r="AS4" s="221" t="s">
        <v>78</v>
      </c>
    </row>
    <row r="5" spans="1:45" s="65" customFormat="1" ht="192" customHeight="1" x14ac:dyDescent="0.2">
      <c r="A5" s="171"/>
      <c r="B5" s="159"/>
      <c r="C5" s="71" t="s">
        <v>73</v>
      </c>
      <c r="D5" s="71" t="s">
        <v>74</v>
      </c>
      <c r="E5" s="71" t="s">
        <v>75</v>
      </c>
      <c r="F5" s="71" t="s">
        <v>76</v>
      </c>
      <c r="G5" s="71" t="s">
        <v>77</v>
      </c>
      <c r="H5" s="159"/>
      <c r="I5" s="222"/>
      <c r="J5" s="171"/>
      <c r="K5" s="159"/>
      <c r="L5" s="71" t="s">
        <v>84</v>
      </c>
      <c r="M5" s="71" t="s">
        <v>85</v>
      </c>
      <c r="N5" s="71" t="s">
        <v>86</v>
      </c>
      <c r="O5" s="71" t="s">
        <v>87</v>
      </c>
      <c r="P5" s="71" t="s">
        <v>88</v>
      </c>
      <c r="Q5" s="159"/>
      <c r="R5" s="222"/>
      <c r="S5" s="171"/>
      <c r="T5" s="159"/>
      <c r="U5" s="71" t="s">
        <v>90</v>
      </c>
      <c r="V5" s="71" t="s">
        <v>91</v>
      </c>
      <c r="W5" s="71" t="s">
        <v>92</v>
      </c>
      <c r="X5" s="71" t="s">
        <v>93</v>
      </c>
      <c r="Y5" s="69" t="s">
        <v>94</v>
      </c>
      <c r="Z5" s="159"/>
      <c r="AA5" s="222"/>
      <c r="AB5" s="171"/>
      <c r="AC5" s="159"/>
      <c r="AD5" s="71" t="s">
        <v>98</v>
      </c>
      <c r="AE5" s="71" t="s">
        <v>99</v>
      </c>
      <c r="AF5" s="71" t="s">
        <v>100</v>
      </c>
      <c r="AG5" s="71" t="s">
        <v>101</v>
      </c>
      <c r="AH5" s="71" t="s">
        <v>102</v>
      </c>
      <c r="AI5" s="159"/>
      <c r="AJ5" s="222"/>
      <c r="AK5" s="171"/>
      <c r="AL5" s="159"/>
      <c r="AM5" s="71" t="s">
        <v>105</v>
      </c>
      <c r="AN5" s="71" t="s">
        <v>106</v>
      </c>
      <c r="AO5" s="71" t="s">
        <v>107</v>
      </c>
      <c r="AP5" s="71" t="s">
        <v>108</v>
      </c>
      <c r="AQ5" s="71" t="s">
        <v>109</v>
      </c>
      <c r="AR5" s="159"/>
      <c r="AS5" s="222"/>
    </row>
    <row r="6" spans="1:45" s="65" customFormat="1" ht="19.5" customHeight="1" thickBot="1" x14ac:dyDescent="0.25">
      <c r="A6" s="172"/>
      <c r="B6" s="160"/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15</v>
      </c>
      <c r="I6" s="223"/>
      <c r="J6" s="172"/>
      <c r="K6" s="160"/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15</v>
      </c>
      <c r="R6" s="223"/>
      <c r="S6" s="172"/>
      <c r="T6" s="160"/>
      <c r="U6" s="54">
        <v>3</v>
      </c>
      <c r="V6" s="54">
        <v>3</v>
      </c>
      <c r="W6" s="54">
        <v>3</v>
      </c>
      <c r="X6" s="54">
        <v>3</v>
      </c>
      <c r="Y6" s="54">
        <v>3</v>
      </c>
      <c r="Z6" s="54">
        <v>15</v>
      </c>
      <c r="AA6" s="223"/>
      <c r="AB6" s="172"/>
      <c r="AC6" s="160"/>
      <c r="AD6" s="54">
        <v>3</v>
      </c>
      <c r="AE6" s="54">
        <v>3</v>
      </c>
      <c r="AF6" s="54">
        <v>3</v>
      </c>
      <c r="AG6" s="54">
        <v>3</v>
      </c>
      <c r="AH6" s="54">
        <v>3</v>
      </c>
      <c r="AI6" s="54">
        <v>15</v>
      </c>
      <c r="AJ6" s="223"/>
      <c r="AK6" s="172"/>
      <c r="AL6" s="160"/>
      <c r="AM6" s="54">
        <v>3</v>
      </c>
      <c r="AN6" s="54">
        <v>3</v>
      </c>
      <c r="AO6" s="54">
        <v>3</v>
      </c>
      <c r="AP6" s="54">
        <v>3</v>
      </c>
      <c r="AQ6" s="54">
        <v>3</v>
      </c>
      <c r="AR6" s="54">
        <v>15</v>
      </c>
      <c r="AS6" s="223"/>
    </row>
    <row r="7" spans="1:45" s="65" customFormat="1" ht="18.95" customHeight="1" x14ac:dyDescent="0.2">
      <c r="A7" s="35">
        <v>1</v>
      </c>
      <c r="B7" s="66" t="str">
        <f>หน้าแรก!C7</f>
        <v>เด็กชายกิตติธัช  วงศ์เกย</v>
      </c>
      <c r="C7" s="86">
        <v>3</v>
      </c>
      <c r="D7" s="86">
        <v>3</v>
      </c>
      <c r="E7" s="86">
        <v>3</v>
      </c>
      <c r="F7" s="86">
        <v>3</v>
      </c>
      <c r="G7" s="86">
        <v>3</v>
      </c>
      <c r="H7" s="8">
        <f>SUM(C7:G7)</f>
        <v>15</v>
      </c>
      <c r="I7" s="36" t="str">
        <f>IF(H7&gt;12,"3",IF(H7&gt;8,"2",IF(H7&gt;0,"1","0")))</f>
        <v>3</v>
      </c>
      <c r="J7" s="35">
        <v>1</v>
      </c>
      <c r="K7" s="66" t="str">
        <f>หน้าแรก!C7</f>
        <v>เด็กชายกิตติธัช  วงศ์เกย</v>
      </c>
      <c r="L7" s="86">
        <v>3</v>
      </c>
      <c r="M7" s="86">
        <v>3</v>
      </c>
      <c r="N7" s="86">
        <v>3</v>
      </c>
      <c r="O7" s="86">
        <v>3</v>
      </c>
      <c r="P7" s="86">
        <v>3</v>
      </c>
      <c r="Q7" s="8">
        <f>SUM(L7:P7)</f>
        <v>15</v>
      </c>
      <c r="R7" s="36" t="str">
        <f>IF(Q7&gt;12,"3",IF(Q7&gt;8,"2",IF(Q7&gt;0,"1","0")))</f>
        <v>3</v>
      </c>
      <c r="S7" s="35">
        <v>1</v>
      </c>
      <c r="T7" s="66" t="str">
        <f>หน้าแรก!C7</f>
        <v>เด็กชายกิตติธัช  วงศ์เกย</v>
      </c>
      <c r="U7" s="86">
        <v>3</v>
      </c>
      <c r="V7" s="86">
        <v>3</v>
      </c>
      <c r="W7" s="86">
        <v>3</v>
      </c>
      <c r="X7" s="86">
        <v>3</v>
      </c>
      <c r="Y7" s="86">
        <v>3</v>
      </c>
      <c r="Z7" s="8">
        <f>SUM(U7:Y7)</f>
        <v>15</v>
      </c>
      <c r="AA7" s="36" t="str">
        <f>IF(Z7&gt;12,"3",IF(Z7&gt;8,"2",IF(Z7&gt;0,"1","0")))</f>
        <v>3</v>
      </c>
      <c r="AB7" s="35">
        <v>1</v>
      </c>
      <c r="AC7" s="66" t="str">
        <f>หน้าแรก!C7</f>
        <v>เด็กชายกิตติธัช  วงศ์เกย</v>
      </c>
      <c r="AD7" s="86">
        <v>3</v>
      </c>
      <c r="AE7" s="86">
        <v>3</v>
      </c>
      <c r="AF7" s="86">
        <v>3</v>
      </c>
      <c r="AG7" s="86">
        <v>3</v>
      </c>
      <c r="AH7" s="86">
        <v>3</v>
      </c>
      <c r="AI7" s="8">
        <f>SUM(AD7:AH7)</f>
        <v>15</v>
      </c>
      <c r="AJ7" s="36" t="str">
        <f>IF(AI7&gt;12,"3",IF(AI7&gt;8,"2",IF(AI7&gt;0,"1","0")))</f>
        <v>3</v>
      </c>
      <c r="AK7" s="35">
        <v>1</v>
      </c>
      <c r="AL7" s="66">
        <f>หน้าแรก!AM7</f>
        <v>0</v>
      </c>
      <c r="AM7" s="86">
        <v>3</v>
      </c>
      <c r="AN7" s="86">
        <v>3</v>
      </c>
      <c r="AO7" s="86">
        <v>3</v>
      </c>
      <c r="AP7" s="86">
        <v>3</v>
      </c>
      <c r="AQ7" s="86">
        <v>3</v>
      </c>
      <c r="AR7" s="8">
        <f>SUM(AM7:AQ7)</f>
        <v>15</v>
      </c>
      <c r="AS7" s="36" t="str">
        <f>IF(AR7&gt;12,"3",IF(AR7&gt;8,"2",IF(AR7&gt;0,"1","0")))</f>
        <v>3</v>
      </c>
    </row>
    <row r="8" spans="1:45" s="65" customFormat="1" ht="18.95" customHeight="1" x14ac:dyDescent="0.2">
      <c r="A8" s="37">
        <v>2</v>
      </c>
      <c r="B8" s="67" t="str">
        <f>หน้าแรก!C8</f>
        <v>เด็กชายกิตติศักดิ์  มณีสวาท</v>
      </c>
      <c r="C8" s="87">
        <v>2</v>
      </c>
      <c r="D8" s="87">
        <v>2</v>
      </c>
      <c r="E8" s="87">
        <v>2</v>
      </c>
      <c r="F8" s="87">
        <v>2</v>
      </c>
      <c r="G8" s="87">
        <v>2</v>
      </c>
      <c r="H8" s="8">
        <f t="shared" ref="H8:H47" si="0">SUM(C8:G8)</f>
        <v>10</v>
      </c>
      <c r="I8" s="36" t="str">
        <f t="shared" ref="I8:I47" si="1">IF(H8&gt;12,"3",IF(H8&gt;8,"2",IF(H8&gt;0,"1","0")))</f>
        <v>2</v>
      </c>
      <c r="J8" s="37">
        <v>2</v>
      </c>
      <c r="K8" s="66" t="str">
        <f>หน้าแรก!C8</f>
        <v>เด็กชายกิตติศักดิ์  มณีสวาท</v>
      </c>
      <c r="L8" s="87">
        <v>2</v>
      </c>
      <c r="M8" s="87">
        <v>2</v>
      </c>
      <c r="N8" s="87">
        <v>2</v>
      </c>
      <c r="O8" s="87">
        <v>2</v>
      </c>
      <c r="P8" s="87">
        <v>2</v>
      </c>
      <c r="Q8" s="8">
        <f t="shared" ref="Q8:Q47" si="2">SUM(L8:P8)</f>
        <v>10</v>
      </c>
      <c r="R8" s="36" t="str">
        <f t="shared" ref="R8:R47" si="3">IF(Q8&gt;12,"3",IF(Q8&gt;8,"2",IF(Q8&gt;0,"1","0")))</f>
        <v>2</v>
      </c>
      <c r="S8" s="37">
        <v>2</v>
      </c>
      <c r="T8" s="66" t="str">
        <f>หน้าแรก!C8</f>
        <v>เด็กชายกิตติศักดิ์  มณีสวาท</v>
      </c>
      <c r="U8" s="87">
        <v>2</v>
      </c>
      <c r="V8" s="87">
        <v>2</v>
      </c>
      <c r="W8" s="87">
        <v>2</v>
      </c>
      <c r="X8" s="87">
        <v>2</v>
      </c>
      <c r="Y8" s="87">
        <v>2</v>
      </c>
      <c r="Z8" s="8">
        <f t="shared" ref="Z8:Z47" si="4">SUM(U8:Y8)</f>
        <v>10</v>
      </c>
      <c r="AA8" s="36" t="str">
        <f t="shared" ref="AA8:AA47" si="5">IF(Z8&gt;12,"3",IF(Z8&gt;8,"2",IF(Z8&gt;0,"1","0")))</f>
        <v>2</v>
      </c>
      <c r="AB8" s="37">
        <v>2</v>
      </c>
      <c r="AC8" s="66" t="str">
        <f>หน้าแรก!C8</f>
        <v>เด็กชายกิตติศักดิ์  มณีสวาท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">
        <f t="shared" ref="AI8:AI47" si="6">SUM(AD8:AH8)</f>
        <v>10</v>
      </c>
      <c r="AJ8" s="36" t="str">
        <f t="shared" ref="AJ8:AJ47" si="7">IF(AI8&gt;12,"3",IF(AI8&gt;8,"2",IF(AI8&gt;0,"1","0")))</f>
        <v>2</v>
      </c>
      <c r="AK8" s="37">
        <v>2</v>
      </c>
      <c r="AL8" s="67">
        <f>หน้าแรก!AM8</f>
        <v>0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">
        <f t="shared" ref="AR8:AR47" si="8">SUM(AM8:AQ8)</f>
        <v>10</v>
      </c>
      <c r="AS8" s="36" t="str">
        <f t="shared" ref="AS8:AS47" si="9">IF(AR8&gt;12,"3",IF(AR8&gt;8,"2",IF(AR8&gt;0,"1","0")))</f>
        <v>2</v>
      </c>
    </row>
    <row r="9" spans="1:45" s="65" customFormat="1" ht="18.95" customHeight="1" x14ac:dyDescent="0.2">
      <c r="A9" s="37">
        <v>3</v>
      </c>
      <c r="B9" s="67" t="str">
        <f>หน้าแรก!C9</f>
        <v>เด็กชายฉัตรเกล้า  จุทามณี</v>
      </c>
      <c r="C9" s="87">
        <v>1</v>
      </c>
      <c r="D9" s="87">
        <v>1</v>
      </c>
      <c r="E9" s="87">
        <v>1</v>
      </c>
      <c r="F9" s="87">
        <v>1</v>
      </c>
      <c r="G9" s="87">
        <v>1</v>
      </c>
      <c r="H9" s="8">
        <f t="shared" si="0"/>
        <v>5</v>
      </c>
      <c r="I9" s="36" t="str">
        <f t="shared" si="1"/>
        <v>1</v>
      </c>
      <c r="J9" s="37">
        <v>3</v>
      </c>
      <c r="K9" s="66" t="str">
        <f>หน้าแรก!C9</f>
        <v>เด็กชายฉัตรเกล้า  จุทามณี</v>
      </c>
      <c r="L9" s="87">
        <v>1</v>
      </c>
      <c r="M9" s="87">
        <v>1</v>
      </c>
      <c r="N9" s="87">
        <v>1</v>
      </c>
      <c r="O9" s="87">
        <v>1</v>
      </c>
      <c r="P9" s="87">
        <v>1</v>
      </c>
      <c r="Q9" s="8">
        <f t="shared" si="2"/>
        <v>5</v>
      </c>
      <c r="R9" s="36" t="str">
        <f t="shared" si="3"/>
        <v>1</v>
      </c>
      <c r="S9" s="37">
        <v>3</v>
      </c>
      <c r="T9" s="66" t="str">
        <f>หน้าแรก!C9</f>
        <v>เด็กชายฉัตรเกล้า  จุทามณี</v>
      </c>
      <c r="U9" s="87">
        <v>1</v>
      </c>
      <c r="V9" s="87">
        <v>1</v>
      </c>
      <c r="W9" s="87">
        <v>1</v>
      </c>
      <c r="X9" s="87">
        <v>1</v>
      </c>
      <c r="Y9" s="87">
        <v>1</v>
      </c>
      <c r="Z9" s="8">
        <f t="shared" si="4"/>
        <v>5</v>
      </c>
      <c r="AA9" s="36" t="str">
        <f t="shared" si="5"/>
        <v>1</v>
      </c>
      <c r="AB9" s="37">
        <v>3</v>
      </c>
      <c r="AC9" s="66" t="str">
        <f>หน้าแรก!C9</f>
        <v>เด็กชายฉัตรเกล้า  จุทามณี</v>
      </c>
      <c r="AD9" s="87">
        <v>1</v>
      </c>
      <c r="AE9" s="87">
        <v>1</v>
      </c>
      <c r="AF9" s="87">
        <v>1</v>
      </c>
      <c r="AG9" s="87">
        <v>1</v>
      </c>
      <c r="AH9" s="87">
        <v>1</v>
      </c>
      <c r="AI9" s="8">
        <f t="shared" si="6"/>
        <v>5</v>
      </c>
      <c r="AJ9" s="36" t="str">
        <f t="shared" si="7"/>
        <v>1</v>
      </c>
      <c r="AK9" s="37">
        <v>3</v>
      </c>
      <c r="AL9" s="67">
        <f>หน้าแรก!AM9</f>
        <v>0</v>
      </c>
      <c r="AM9" s="87">
        <v>1</v>
      </c>
      <c r="AN9" s="87">
        <v>1</v>
      </c>
      <c r="AO9" s="87">
        <v>1</v>
      </c>
      <c r="AP9" s="87">
        <v>1</v>
      </c>
      <c r="AQ9" s="87">
        <v>1</v>
      </c>
      <c r="AR9" s="8">
        <f t="shared" si="8"/>
        <v>5</v>
      </c>
      <c r="AS9" s="36" t="str">
        <f t="shared" si="9"/>
        <v>1</v>
      </c>
    </row>
    <row r="10" spans="1:45" s="65" customFormat="1" ht="18.95" customHeight="1" x14ac:dyDescent="0.2">
      <c r="A10" s="37">
        <v>4</v>
      </c>
      <c r="B10" s="67" t="str">
        <f>หน้าแรก!C10</f>
        <v>เด็กชายนนธวัฒน์  น้วยวรรณะ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">
        <f t="shared" si="0"/>
        <v>0</v>
      </c>
      <c r="I10" s="36" t="str">
        <f t="shared" si="1"/>
        <v>0</v>
      </c>
      <c r="J10" s="37">
        <v>4</v>
      </c>
      <c r="K10" s="66" t="str">
        <f>หน้าแรก!C10</f>
        <v>เด็กชายนนธวัฒน์  น้วยวรรณะ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">
        <f t="shared" si="2"/>
        <v>0</v>
      </c>
      <c r="R10" s="36" t="str">
        <f t="shared" si="3"/>
        <v>0</v>
      </c>
      <c r="S10" s="37">
        <v>4</v>
      </c>
      <c r="T10" s="66" t="str">
        <f>หน้าแรก!C10</f>
        <v>เด็กชายนนธวัฒน์  น้วยวรรณะ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">
        <f t="shared" si="4"/>
        <v>0</v>
      </c>
      <c r="AA10" s="36" t="str">
        <f t="shared" si="5"/>
        <v>0</v>
      </c>
      <c r="AB10" s="37">
        <v>4</v>
      </c>
      <c r="AC10" s="66" t="str">
        <f>หน้าแรก!C10</f>
        <v>เด็กชายนนธวัฒน์  น้วยวรรณะ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">
        <f t="shared" si="6"/>
        <v>0</v>
      </c>
      <c r="AJ10" s="36" t="str">
        <f t="shared" si="7"/>
        <v>0</v>
      </c>
      <c r="AK10" s="37">
        <v>4</v>
      </c>
      <c r="AL10" s="67">
        <f>หน้าแรก!AM10</f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">
        <f t="shared" si="8"/>
        <v>0</v>
      </c>
      <c r="AS10" s="36" t="str">
        <f t="shared" si="9"/>
        <v>0</v>
      </c>
    </row>
    <row r="11" spans="1:45" s="65" customFormat="1" ht="18.95" customHeight="1" x14ac:dyDescent="0.2">
      <c r="A11" s="37">
        <v>5</v>
      </c>
      <c r="B11" s="67" t="str">
        <f>หน้าแรก!C11</f>
        <v>เด็กชายประสิทธิ์  ภูแดนผา</v>
      </c>
      <c r="C11" s="87"/>
      <c r="D11" s="87"/>
      <c r="E11" s="87"/>
      <c r="F11" s="87"/>
      <c r="G11" s="87"/>
      <c r="H11" s="8">
        <f t="shared" si="0"/>
        <v>0</v>
      </c>
      <c r="I11" s="36" t="str">
        <f t="shared" si="1"/>
        <v>0</v>
      </c>
      <c r="J11" s="37">
        <v>5</v>
      </c>
      <c r="K11" s="66" t="str">
        <f>หน้าแรก!C11</f>
        <v>เด็กชายประสิทธิ์  ภูแดนผา</v>
      </c>
      <c r="L11" s="87"/>
      <c r="M11" s="87"/>
      <c r="N11" s="87"/>
      <c r="O11" s="87"/>
      <c r="P11" s="87"/>
      <c r="Q11" s="8">
        <f t="shared" si="2"/>
        <v>0</v>
      </c>
      <c r="R11" s="36" t="str">
        <f t="shared" si="3"/>
        <v>0</v>
      </c>
      <c r="S11" s="37">
        <v>5</v>
      </c>
      <c r="T11" s="66" t="str">
        <f>หน้าแรก!C11</f>
        <v>เด็กชายประสิทธิ์  ภูแดนผา</v>
      </c>
      <c r="U11" s="87"/>
      <c r="V11" s="87"/>
      <c r="W11" s="87"/>
      <c r="X11" s="87"/>
      <c r="Y11" s="87"/>
      <c r="Z11" s="8">
        <f t="shared" si="4"/>
        <v>0</v>
      </c>
      <c r="AA11" s="36" t="str">
        <f t="shared" si="5"/>
        <v>0</v>
      </c>
      <c r="AB11" s="37">
        <v>5</v>
      </c>
      <c r="AC11" s="66" t="str">
        <f>หน้าแรก!C11</f>
        <v>เด็กชายประสิทธิ์  ภูแดนผา</v>
      </c>
      <c r="AD11" s="87"/>
      <c r="AE11" s="87"/>
      <c r="AF11" s="87"/>
      <c r="AG11" s="87"/>
      <c r="AH11" s="87"/>
      <c r="AI11" s="8">
        <f t="shared" si="6"/>
        <v>0</v>
      </c>
      <c r="AJ11" s="36" t="str">
        <f t="shared" si="7"/>
        <v>0</v>
      </c>
      <c r="AK11" s="37">
        <v>5</v>
      </c>
      <c r="AL11" s="67">
        <f>หน้าแรก!AM11</f>
        <v>0</v>
      </c>
      <c r="AM11" s="87"/>
      <c r="AN11" s="87"/>
      <c r="AO11" s="87"/>
      <c r="AP11" s="87"/>
      <c r="AQ11" s="87"/>
      <c r="AR11" s="8">
        <f t="shared" si="8"/>
        <v>0</v>
      </c>
      <c r="AS11" s="36" t="str">
        <f t="shared" si="9"/>
        <v>0</v>
      </c>
    </row>
    <row r="12" spans="1:45" s="65" customFormat="1" ht="18.95" customHeight="1" x14ac:dyDescent="0.2">
      <c r="A12" s="37">
        <v>6</v>
      </c>
      <c r="B12" s="67" t="str">
        <f>หน้าแรก!C12</f>
        <v>เด็กชายพัฒธนพงษ์  บุราไกร</v>
      </c>
      <c r="C12" s="87"/>
      <c r="D12" s="87"/>
      <c r="E12" s="87"/>
      <c r="F12" s="87"/>
      <c r="G12" s="87"/>
      <c r="H12" s="8">
        <f t="shared" si="0"/>
        <v>0</v>
      </c>
      <c r="I12" s="36" t="str">
        <f t="shared" si="1"/>
        <v>0</v>
      </c>
      <c r="J12" s="37">
        <v>6</v>
      </c>
      <c r="K12" s="66" t="str">
        <f>หน้าแรก!C12</f>
        <v>เด็กชายพัฒธนพงษ์  บุราไกร</v>
      </c>
      <c r="L12" s="87"/>
      <c r="M12" s="87"/>
      <c r="N12" s="87"/>
      <c r="O12" s="87"/>
      <c r="P12" s="87"/>
      <c r="Q12" s="8">
        <f t="shared" si="2"/>
        <v>0</v>
      </c>
      <c r="R12" s="36" t="str">
        <f t="shared" si="3"/>
        <v>0</v>
      </c>
      <c r="S12" s="37">
        <v>6</v>
      </c>
      <c r="T12" s="66" t="str">
        <f>หน้าแรก!C12</f>
        <v>เด็กชายพัฒธนพงษ์  บุราไกร</v>
      </c>
      <c r="U12" s="87"/>
      <c r="V12" s="87"/>
      <c r="W12" s="87"/>
      <c r="X12" s="87"/>
      <c r="Y12" s="87"/>
      <c r="Z12" s="8">
        <f t="shared" si="4"/>
        <v>0</v>
      </c>
      <c r="AA12" s="36" t="str">
        <f t="shared" si="5"/>
        <v>0</v>
      </c>
      <c r="AB12" s="37">
        <v>6</v>
      </c>
      <c r="AC12" s="66" t="str">
        <f>หน้าแรก!C12</f>
        <v>เด็กชายพัฒธนพงษ์  บุราไกร</v>
      </c>
      <c r="AD12" s="87"/>
      <c r="AE12" s="87"/>
      <c r="AF12" s="87"/>
      <c r="AG12" s="87"/>
      <c r="AH12" s="87"/>
      <c r="AI12" s="8">
        <f t="shared" si="6"/>
        <v>0</v>
      </c>
      <c r="AJ12" s="36" t="str">
        <f t="shared" si="7"/>
        <v>0</v>
      </c>
      <c r="AK12" s="37">
        <v>6</v>
      </c>
      <c r="AL12" s="67">
        <f>หน้าแรก!AM12</f>
        <v>0</v>
      </c>
      <c r="AM12" s="87"/>
      <c r="AN12" s="87"/>
      <c r="AO12" s="87"/>
      <c r="AP12" s="87"/>
      <c r="AQ12" s="87"/>
      <c r="AR12" s="8">
        <f t="shared" si="8"/>
        <v>0</v>
      </c>
      <c r="AS12" s="36" t="str">
        <f t="shared" si="9"/>
        <v>0</v>
      </c>
    </row>
    <row r="13" spans="1:45" s="65" customFormat="1" ht="18.95" customHeight="1" x14ac:dyDescent="0.2">
      <c r="A13" s="37">
        <v>7</v>
      </c>
      <c r="B13" s="67" t="str">
        <f>หน้าแรก!C13</f>
        <v>เด็กชายวรพล  โสมศรี</v>
      </c>
      <c r="C13" s="87"/>
      <c r="D13" s="87"/>
      <c r="E13" s="87"/>
      <c r="F13" s="87"/>
      <c r="G13" s="87"/>
      <c r="H13" s="8">
        <f t="shared" si="0"/>
        <v>0</v>
      </c>
      <c r="I13" s="36" t="str">
        <f t="shared" si="1"/>
        <v>0</v>
      </c>
      <c r="J13" s="37">
        <v>7</v>
      </c>
      <c r="K13" s="66" t="str">
        <f>หน้าแรก!C13</f>
        <v>เด็กชายวรพล  โสมศรี</v>
      </c>
      <c r="L13" s="87"/>
      <c r="M13" s="87"/>
      <c r="N13" s="87"/>
      <c r="O13" s="87"/>
      <c r="P13" s="87"/>
      <c r="Q13" s="8">
        <f t="shared" si="2"/>
        <v>0</v>
      </c>
      <c r="R13" s="36" t="str">
        <f t="shared" si="3"/>
        <v>0</v>
      </c>
      <c r="S13" s="37">
        <v>7</v>
      </c>
      <c r="T13" s="66" t="str">
        <f>หน้าแรก!C13</f>
        <v>เด็กชายวรพล  โสมศรี</v>
      </c>
      <c r="U13" s="87"/>
      <c r="V13" s="87"/>
      <c r="W13" s="87"/>
      <c r="X13" s="87"/>
      <c r="Y13" s="87"/>
      <c r="Z13" s="8">
        <f t="shared" si="4"/>
        <v>0</v>
      </c>
      <c r="AA13" s="36" t="str">
        <f t="shared" si="5"/>
        <v>0</v>
      </c>
      <c r="AB13" s="37">
        <v>7</v>
      </c>
      <c r="AC13" s="66" t="str">
        <f>หน้าแรก!C13</f>
        <v>เด็กชายวรพล  โสมศรี</v>
      </c>
      <c r="AD13" s="87"/>
      <c r="AE13" s="87"/>
      <c r="AF13" s="87"/>
      <c r="AG13" s="87"/>
      <c r="AH13" s="87"/>
      <c r="AI13" s="8">
        <f t="shared" si="6"/>
        <v>0</v>
      </c>
      <c r="AJ13" s="36" t="str">
        <f t="shared" si="7"/>
        <v>0</v>
      </c>
      <c r="AK13" s="37">
        <v>7</v>
      </c>
      <c r="AL13" s="67">
        <f>หน้าแรก!AM13</f>
        <v>0</v>
      </c>
      <c r="AM13" s="87"/>
      <c r="AN13" s="87"/>
      <c r="AO13" s="87"/>
      <c r="AP13" s="87"/>
      <c r="AQ13" s="87"/>
      <c r="AR13" s="8">
        <f t="shared" si="8"/>
        <v>0</v>
      </c>
      <c r="AS13" s="36" t="str">
        <f t="shared" si="9"/>
        <v>0</v>
      </c>
    </row>
    <row r="14" spans="1:45" s="65" customFormat="1" ht="18.95" customHeight="1" x14ac:dyDescent="0.2">
      <c r="A14" s="37">
        <v>8</v>
      </c>
      <c r="B14" s="67" t="str">
        <f>หน้าแรก!C14</f>
        <v>เด็กชายวีรพล  ทองคำพงศ์</v>
      </c>
      <c r="C14" s="87"/>
      <c r="D14" s="87"/>
      <c r="E14" s="87"/>
      <c r="F14" s="87"/>
      <c r="G14" s="87"/>
      <c r="H14" s="8">
        <f t="shared" si="0"/>
        <v>0</v>
      </c>
      <c r="I14" s="36" t="str">
        <f t="shared" si="1"/>
        <v>0</v>
      </c>
      <c r="J14" s="37">
        <v>8</v>
      </c>
      <c r="K14" s="66" t="str">
        <f>หน้าแรก!C14</f>
        <v>เด็กชายวีรพล  ทองคำพงศ์</v>
      </c>
      <c r="L14" s="87"/>
      <c r="M14" s="87"/>
      <c r="N14" s="87"/>
      <c r="O14" s="87"/>
      <c r="P14" s="87"/>
      <c r="Q14" s="8">
        <f t="shared" si="2"/>
        <v>0</v>
      </c>
      <c r="R14" s="36" t="str">
        <f t="shared" si="3"/>
        <v>0</v>
      </c>
      <c r="S14" s="37">
        <v>8</v>
      </c>
      <c r="T14" s="66" t="str">
        <f>หน้าแรก!C14</f>
        <v>เด็กชายวีรพล  ทองคำพงศ์</v>
      </c>
      <c r="U14" s="87"/>
      <c r="V14" s="87"/>
      <c r="W14" s="87"/>
      <c r="X14" s="87"/>
      <c r="Y14" s="87"/>
      <c r="Z14" s="8">
        <f t="shared" si="4"/>
        <v>0</v>
      </c>
      <c r="AA14" s="36" t="str">
        <f t="shared" si="5"/>
        <v>0</v>
      </c>
      <c r="AB14" s="37">
        <v>8</v>
      </c>
      <c r="AC14" s="66" t="str">
        <f>หน้าแรก!C14</f>
        <v>เด็กชายวีรพล  ทองคำพงศ์</v>
      </c>
      <c r="AD14" s="87"/>
      <c r="AE14" s="87"/>
      <c r="AF14" s="87"/>
      <c r="AG14" s="87"/>
      <c r="AH14" s="87"/>
      <c r="AI14" s="8">
        <f t="shared" si="6"/>
        <v>0</v>
      </c>
      <c r="AJ14" s="36" t="str">
        <f t="shared" si="7"/>
        <v>0</v>
      </c>
      <c r="AK14" s="37">
        <v>8</v>
      </c>
      <c r="AL14" s="67">
        <f>หน้าแรก!AM14</f>
        <v>0</v>
      </c>
      <c r="AM14" s="87"/>
      <c r="AN14" s="87"/>
      <c r="AO14" s="87"/>
      <c r="AP14" s="87"/>
      <c r="AQ14" s="87"/>
      <c r="AR14" s="8">
        <f t="shared" si="8"/>
        <v>0</v>
      </c>
      <c r="AS14" s="36" t="str">
        <f t="shared" si="9"/>
        <v>0</v>
      </c>
    </row>
    <row r="15" spans="1:45" s="65" customFormat="1" ht="18.95" customHeight="1" x14ac:dyDescent="0.2">
      <c r="A15" s="37">
        <v>9</v>
      </c>
      <c r="B15" s="67" t="str">
        <f>หน้าแรก!C15</f>
        <v>เด็กชายศราวุธ  ปัจฉาพร</v>
      </c>
      <c r="C15" s="87"/>
      <c r="D15" s="87"/>
      <c r="E15" s="87"/>
      <c r="F15" s="87"/>
      <c r="G15" s="87"/>
      <c r="H15" s="8">
        <f t="shared" si="0"/>
        <v>0</v>
      </c>
      <c r="I15" s="36" t="str">
        <f t="shared" si="1"/>
        <v>0</v>
      </c>
      <c r="J15" s="37">
        <v>9</v>
      </c>
      <c r="K15" s="66" t="str">
        <f>หน้าแรก!C15</f>
        <v>เด็กชายศราวุธ  ปัจฉาพร</v>
      </c>
      <c r="L15" s="87"/>
      <c r="M15" s="87"/>
      <c r="N15" s="87"/>
      <c r="O15" s="87"/>
      <c r="P15" s="87"/>
      <c r="Q15" s="8">
        <f t="shared" si="2"/>
        <v>0</v>
      </c>
      <c r="R15" s="36" t="str">
        <f t="shared" si="3"/>
        <v>0</v>
      </c>
      <c r="S15" s="37">
        <v>9</v>
      </c>
      <c r="T15" s="66" t="str">
        <f>หน้าแรก!C15</f>
        <v>เด็กชายศราวุธ  ปัจฉาพร</v>
      </c>
      <c r="U15" s="87"/>
      <c r="V15" s="87"/>
      <c r="W15" s="87"/>
      <c r="X15" s="87"/>
      <c r="Y15" s="87"/>
      <c r="Z15" s="8">
        <f t="shared" si="4"/>
        <v>0</v>
      </c>
      <c r="AA15" s="36" t="str">
        <f t="shared" si="5"/>
        <v>0</v>
      </c>
      <c r="AB15" s="37">
        <v>9</v>
      </c>
      <c r="AC15" s="66" t="str">
        <f>หน้าแรก!C15</f>
        <v>เด็กชายศราวุธ  ปัจฉาพร</v>
      </c>
      <c r="AD15" s="87"/>
      <c r="AE15" s="87"/>
      <c r="AF15" s="87"/>
      <c r="AG15" s="87"/>
      <c r="AH15" s="87"/>
      <c r="AI15" s="8">
        <f t="shared" si="6"/>
        <v>0</v>
      </c>
      <c r="AJ15" s="36" t="str">
        <f t="shared" si="7"/>
        <v>0</v>
      </c>
      <c r="AK15" s="37">
        <v>9</v>
      </c>
      <c r="AL15" s="67">
        <f>หน้าแรก!AM15</f>
        <v>0</v>
      </c>
      <c r="AM15" s="87"/>
      <c r="AN15" s="87"/>
      <c r="AO15" s="87"/>
      <c r="AP15" s="87"/>
      <c r="AQ15" s="87"/>
      <c r="AR15" s="8">
        <f t="shared" si="8"/>
        <v>0</v>
      </c>
      <c r="AS15" s="36" t="str">
        <f t="shared" si="9"/>
        <v>0</v>
      </c>
    </row>
    <row r="16" spans="1:45" s="65" customFormat="1" ht="18.95" customHeight="1" x14ac:dyDescent="0.2">
      <c r="A16" s="37">
        <v>10</v>
      </c>
      <c r="B16" s="67" t="str">
        <f>หน้าแรก!C16</f>
        <v>เด็กชายเสกสรร  อัญโย</v>
      </c>
      <c r="C16" s="87"/>
      <c r="D16" s="87"/>
      <c r="E16" s="87"/>
      <c r="F16" s="87"/>
      <c r="G16" s="87"/>
      <c r="H16" s="8">
        <f t="shared" si="0"/>
        <v>0</v>
      </c>
      <c r="I16" s="36" t="str">
        <f t="shared" si="1"/>
        <v>0</v>
      </c>
      <c r="J16" s="37">
        <v>10</v>
      </c>
      <c r="K16" s="66" t="str">
        <f>หน้าแรก!C16</f>
        <v>เด็กชายเสกสรร  อัญโย</v>
      </c>
      <c r="L16" s="87"/>
      <c r="M16" s="87"/>
      <c r="N16" s="87"/>
      <c r="O16" s="87"/>
      <c r="P16" s="87"/>
      <c r="Q16" s="8">
        <f t="shared" si="2"/>
        <v>0</v>
      </c>
      <c r="R16" s="36" t="str">
        <f t="shared" si="3"/>
        <v>0</v>
      </c>
      <c r="S16" s="37">
        <v>10</v>
      </c>
      <c r="T16" s="66" t="str">
        <f>หน้าแรก!C16</f>
        <v>เด็กชายเสกสรร  อัญโย</v>
      </c>
      <c r="U16" s="87"/>
      <c r="V16" s="87"/>
      <c r="W16" s="87"/>
      <c r="X16" s="87"/>
      <c r="Y16" s="87"/>
      <c r="Z16" s="8">
        <f t="shared" si="4"/>
        <v>0</v>
      </c>
      <c r="AA16" s="36" t="str">
        <f t="shared" si="5"/>
        <v>0</v>
      </c>
      <c r="AB16" s="37">
        <v>10</v>
      </c>
      <c r="AC16" s="66" t="str">
        <f>หน้าแรก!C16</f>
        <v>เด็กชายเสกสรร  อัญโย</v>
      </c>
      <c r="AD16" s="87"/>
      <c r="AE16" s="87"/>
      <c r="AF16" s="87"/>
      <c r="AG16" s="87"/>
      <c r="AH16" s="87"/>
      <c r="AI16" s="8">
        <f t="shared" si="6"/>
        <v>0</v>
      </c>
      <c r="AJ16" s="36" t="str">
        <f t="shared" si="7"/>
        <v>0</v>
      </c>
      <c r="AK16" s="37">
        <v>10</v>
      </c>
      <c r="AL16" s="67">
        <f>หน้าแรก!AM16</f>
        <v>0</v>
      </c>
      <c r="AM16" s="87"/>
      <c r="AN16" s="87"/>
      <c r="AO16" s="87"/>
      <c r="AP16" s="87"/>
      <c r="AQ16" s="87"/>
      <c r="AR16" s="8">
        <f t="shared" si="8"/>
        <v>0</v>
      </c>
      <c r="AS16" s="36" t="str">
        <f t="shared" si="9"/>
        <v>0</v>
      </c>
    </row>
    <row r="17" spans="1:45" s="65" customFormat="1" ht="18.95" customHeight="1" x14ac:dyDescent="0.2">
      <c r="A17" s="37">
        <v>11</v>
      </c>
      <c r="B17" s="67" t="str">
        <f>หน้าแรก!C17</f>
        <v>เด็กหญิงกนกรัชต์  สุโกพันธ์</v>
      </c>
      <c r="C17" s="87"/>
      <c r="D17" s="87"/>
      <c r="E17" s="87"/>
      <c r="F17" s="87"/>
      <c r="G17" s="87"/>
      <c r="H17" s="8">
        <f t="shared" si="0"/>
        <v>0</v>
      </c>
      <c r="I17" s="36" t="str">
        <f t="shared" si="1"/>
        <v>0</v>
      </c>
      <c r="J17" s="37">
        <v>11</v>
      </c>
      <c r="K17" s="66" t="str">
        <f>หน้าแรก!C17</f>
        <v>เด็กหญิงกนกรัชต์  สุโกพันธ์</v>
      </c>
      <c r="L17" s="87"/>
      <c r="M17" s="87"/>
      <c r="N17" s="87"/>
      <c r="O17" s="87"/>
      <c r="P17" s="87"/>
      <c r="Q17" s="8">
        <f t="shared" si="2"/>
        <v>0</v>
      </c>
      <c r="R17" s="36" t="str">
        <f t="shared" si="3"/>
        <v>0</v>
      </c>
      <c r="S17" s="37">
        <v>11</v>
      </c>
      <c r="T17" s="66" t="str">
        <f>หน้าแรก!C17</f>
        <v>เด็กหญิงกนกรัชต์  สุโกพันธ์</v>
      </c>
      <c r="U17" s="87"/>
      <c r="V17" s="87"/>
      <c r="W17" s="87"/>
      <c r="X17" s="87"/>
      <c r="Y17" s="87"/>
      <c r="Z17" s="8">
        <f t="shared" si="4"/>
        <v>0</v>
      </c>
      <c r="AA17" s="36" t="str">
        <f t="shared" si="5"/>
        <v>0</v>
      </c>
      <c r="AB17" s="37">
        <v>11</v>
      </c>
      <c r="AC17" s="66" t="str">
        <f>หน้าแรก!C17</f>
        <v>เด็กหญิงกนกรัชต์  สุโกพันธ์</v>
      </c>
      <c r="AD17" s="87"/>
      <c r="AE17" s="87"/>
      <c r="AF17" s="87"/>
      <c r="AG17" s="87"/>
      <c r="AH17" s="87"/>
      <c r="AI17" s="8">
        <f t="shared" si="6"/>
        <v>0</v>
      </c>
      <c r="AJ17" s="36" t="str">
        <f t="shared" si="7"/>
        <v>0</v>
      </c>
      <c r="AK17" s="37">
        <v>11</v>
      </c>
      <c r="AL17" s="67">
        <f>หน้าแรก!AM17</f>
        <v>0</v>
      </c>
      <c r="AM17" s="87"/>
      <c r="AN17" s="87"/>
      <c r="AO17" s="87"/>
      <c r="AP17" s="87"/>
      <c r="AQ17" s="87"/>
      <c r="AR17" s="8">
        <f t="shared" si="8"/>
        <v>0</v>
      </c>
      <c r="AS17" s="36" t="str">
        <f t="shared" si="9"/>
        <v>0</v>
      </c>
    </row>
    <row r="18" spans="1:45" s="65" customFormat="1" ht="18.95" customHeight="1" x14ac:dyDescent="0.2">
      <c r="A18" s="37">
        <v>12</v>
      </c>
      <c r="B18" s="67" t="str">
        <f>หน้าแรก!C18</f>
        <v>เด็กหญิงกมลชนก  ราตรี</v>
      </c>
      <c r="C18" s="87"/>
      <c r="D18" s="87"/>
      <c r="E18" s="87"/>
      <c r="F18" s="87"/>
      <c r="G18" s="87"/>
      <c r="H18" s="8">
        <f t="shared" si="0"/>
        <v>0</v>
      </c>
      <c r="I18" s="36" t="str">
        <f t="shared" si="1"/>
        <v>0</v>
      </c>
      <c r="J18" s="37">
        <v>12</v>
      </c>
      <c r="K18" s="66" t="str">
        <f>หน้าแรก!C18</f>
        <v>เด็กหญิงกมลชนก  ราตรี</v>
      </c>
      <c r="L18" s="87"/>
      <c r="M18" s="87"/>
      <c r="N18" s="87"/>
      <c r="O18" s="87"/>
      <c r="P18" s="87"/>
      <c r="Q18" s="8">
        <f t="shared" si="2"/>
        <v>0</v>
      </c>
      <c r="R18" s="36" t="str">
        <f t="shared" si="3"/>
        <v>0</v>
      </c>
      <c r="S18" s="37">
        <v>12</v>
      </c>
      <c r="T18" s="66" t="str">
        <f>หน้าแรก!C18</f>
        <v>เด็กหญิงกมลชนก  ราตรี</v>
      </c>
      <c r="U18" s="87"/>
      <c r="V18" s="87"/>
      <c r="W18" s="87"/>
      <c r="X18" s="87"/>
      <c r="Y18" s="87"/>
      <c r="Z18" s="8">
        <f t="shared" si="4"/>
        <v>0</v>
      </c>
      <c r="AA18" s="36" t="str">
        <f t="shared" si="5"/>
        <v>0</v>
      </c>
      <c r="AB18" s="37">
        <v>12</v>
      </c>
      <c r="AC18" s="66" t="str">
        <f>หน้าแรก!C18</f>
        <v>เด็กหญิงกมลชนก  ราตรี</v>
      </c>
      <c r="AD18" s="87"/>
      <c r="AE18" s="87"/>
      <c r="AF18" s="87"/>
      <c r="AG18" s="87"/>
      <c r="AH18" s="87"/>
      <c r="AI18" s="8">
        <f t="shared" si="6"/>
        <v>0</v>
      </c>
      <c r="AJ18" s="36" t="str">
        <f t="shared" si="7"/>
        <v>0</v>
      </c>
      <c r="AK18" s="37">
        <v>12</v>
      </c>
      <c r="AL18" s="67">
        <f>หน้าแรก!AM18</f>
        <v>0</v>
      </c>
      <c r="AM18" s="87"/>
      <c r="AN18" s="87"/>
      <c r="AO18" s="87"/>
      <c r="AP18" s="87"/>
      <c r="AQ18" s="87"/>
      <c r="AR18" s="8">
        <f t="shared" si="8"/>
        <v>0</v>
      </c>
      <c r="AS18" s="36" t="str">
        <f t="shared" si="9"/>
        <v>0</v>
      </c>
    </row>
    <row r="19" spans="1:45" s="65" customFormat="1" ht="18.95" customHeight="1" x14ac:dyDescent="0.2">
      <c r="A19" s="37">
        <v>13</v>
      </c>
      <c r="B19" s="67" t="str">
        <f>หน้าแรก!C19</f>
        <v>เด็กหญิงกมลพรรณ  แก้วบุญเรือง</v>
      </c>
      <c r="C19" s="87"/>
      <c r="D19" s="87"/>
      <c r="E19" s="87"/>
      <c r="F19" s="87"/>
      <c r="G19" s="87"/>
      <c r="H19" s="8">
        <f t="shared" si="0"/>
        <v>0</v>
      </c>
      <c r="I19" s="36" t="str">
        <f t="shared" si="1"/>
        <v>0</v>
      </c>
      <c r="J19" s="37">
        <v>13</v>
      </c>
      <c r="K19" s="66" t="str">
        <f>หน้าแรก!C19</f>
        <v>เด็กหญิงกมลพรรณ  แก้วบุญเรือง</v>
      </c>
      <c r="L19" s="87"/>
      <c r="M19" s="87"/>
      <c r="N19" s="87"/>
      <c r="O19" s="87"/>
      <c r="P19" s="87"/>
      <c r="Q19" s="8">
        <f t="shared" si="2"/>
        <v>0</v>
      </c>
      <c r="R19" s="36" t="str">
        <f t="shared" si="3"/>
        <v>0</v>
      </c>
      <c r="S19" s="37">
        <v>13</v>
      </c>
      <c r="T19" s="66" t="str">
        <f>หน้าแรก!C19</f>
        <v>เด็กหญิงกมลพรรณ  แก้วบุญเรือง</v>
      </c>
      <c r="U19" s="87"/>
      <c r="V19" s="87"/>
      <c r="W19" s="87"/>
      <c r="X19" s="87"/>
      <c r="Y19" s="87"/>
      <c r="Z19" s="8">
        <f t="shared" si="4"/>
        <v>0</v>
      </c>
      <c r="AA19" s="36" t="str">
        <f t="shared" si="5"/>
        <v>0</v>
      </c>
      <c r="AB19" s="37">
        <v>13</v>
      </c>
      <c r="AC19" s="66" t="str">
        <f>หน้าแรก!C19</f>
        <v>เด็กหญิงกมลพรรณ  แก้วบุญเรือง</v>
      </c>
      <c r="AD19" s="87"/>
      <c r="AE19" s="87"/>
      <c r="AF19" s="87"/>
      <c r="AG19" s="87"/>
      <c r="AH19" s="87"/>
      <c r="AI19" s="8">
        <f t="shared" si="6"/>
        <v>0</v>
      </c>
      <c r="AJ19" s="36" t="str">
        <f t="shared" si="7"/>
        <v>0</v>
      </c>
      <c r="AK19" s="37">
        <v>13</v>
      </c>
      <c r="AL19" s="67">
        <f>หน้าแรก!AM19</f>
        <v>0</v>
      </c>
      <c r="AM19" s="87"/>
      <c r="AN19" s="87"/>
      <c r="AO19" s="87"/>
      <c r="AP19" s="87"/>
      <c r="AQ19" s="87"/>
      <c r="AR19" s="8">
        <f t="shared" si="8"/>
        <v>0</v>
      </c>
      <c r="AS19" s="36" t="str">
        <f t="shared" si="9"/>
        <v>0</v>
      </c>
    </row>
    <row r="20" spans="1:45" s="65" customFormat="1" ht="18.95" customHeight="1" x14ac:dyDescent="0.2">
      <c r="A20" s="37">
        <v>14</v>
      </c>
      <c r="B20" s="67" t="str">
        <f>หน้าแรก!C20</f>
        <v>เด็กหญิงกรรณิภา  ศรีแก้ว</v>
      </c>
      <c r="C20" s="87"/>
      <c r="D20" s="87"/>
      <c r="E20" s="87"/>
      <c r="F20" s="87"/>
      <c r="G20" s="87"/>
      <c r="H20" s="8">
        <f t="shared" si="0"/>
        <v>0</v>
      </c>
      <c r="I20" s="36" t="str">
        <f t="shared" si="1"/>
        <v>0</v>
      </c>
      <c r="J20" s="37">
        <v>14</v>
      </c>
      <c r="K20" s="66" t="str">
        <f>หน้าแรก!C20</f>
        <v>เด็กหญิงกรรณิภา  ศรีแก้ว</v>
      </c>
      <c r="L20" s="87"/>
      <c r="M20" s="87"/>
      <c r="N20" s="87"/>
      <c r="O20" s="87"/>
      <c r="P20" s="87"/>
      <c r="Q20" s="8">
        <f t="shared" si="2"/>
        <v>0</v>
      </c>
      <c r="R20" s="36" t="str">
        <f t="shared" si="3"/>
        <v>0</v>
      </c>
      <c r="S20" s="37">
        <v>14</v>
      </c>
      <c r="T20" s="66" t="str">
        <f>หน้าแรก!C20</f>
        <v>เด็กหญิงกรรณิภา  ศรีแก้ว</v>
      </c>
      <c r="U20" s="87"/>
      <c r="V20" s="87"/>
      <c r="W20" s="87"/>
      <c r="X20" s="87"/>
      <c r="Y20" s="87"/>
      <c r="Z20" s="8">
        <f t="shared" si="4"/>
        <v>0</v>
      </c>
      <c r="AA20" s="36" t="str">
        <f t="shared" si="5"/>
        <v>0</v>
      </c>
      <c r="AB20" s="37">
        <v>14</v>
      </c>
      <c r="AC20" s="66" t="str">
        <f>หน้าแรก!C20</f>
        <v>เด็กหญิงกรรณิภา  ศรีแก้ว</v>
      </c>
      <c r="AD20" s="87"/>
      <c r="AE20" s="87"/>
      <c r="AF20" s="87"/>
      <c r="AG20" s="87"/>
      <c r="AH20" s="87"/>
      <c r="AI20" s="8">
        <f t="shared" si="6"/>
        <v>0</v>
      </c>
      <c r="AJ20" s="36" t="str">
        <f t="shared" si="7"/>
        <v>0</v>
      </c>
      <c r="AK20" s="37">
        <v>14</v>
      </c>
      <c r="AL20" s="67">
        <f>หน้าแรก!AM20</f>
        <v>0</v>
      </c>
      <c r="AM20" s="87"/>
      <c r="AN20" s="87"/>
      <c r="AO20" s="87"/>
      <c r="AP20" s="87"/>
      <c r="AQ20" s="87"/>
      <c r="AR20" s="8">
        <f t="shared" si="8"/>
        <v>0</v>
      </c>
      <c r="AS20" s="36" t="str">
        <f t="shared" si="9"/>
        <v>0</v>
      </c>
    </row>
    <row r="21" spans="1:45" s="65" customFormat="1" ht="18.95" customHeight="1" x14ac:dyDescent="0.2">
      <c r="A21" s="37">
        <v>15</v>
      </c>
      <c r="B21" s="67" t="str">
        <f>หน้าแรก!C21</f>
        <v>เด็กหญิงกัญญาณัฐ  แก้วบัวสา</v>
      </c>
      <c r="C21" s="87"/>
      <c r="D21" s="87"/>
      <c r="E21" s="87"/>
      <c r="F21" s="87"/>
      <c r="G21" s="87"/>
      <c r="H21" s="8">
        <f t="shared" si="0"/>
        <v>0</v>
      </c>
      <c r="I21" s="36" t="str">
        <f t="shared" si="1"/>
        <v>0</v>
      </c>
      <c r="J21" s="37">
        <v>15</v>
      </c>
      <c r="K21" s="66" t="str">
        <f>หน้าแรก!C21</f>
        <v>เด็กหญิงกัญญาณัฐ  แก้วบัวสา</v>
      </c>
      <c r="L21" s="87"/>
      <c r="M21" s="87"/>
      <c r="N21" s="87"/>
      <c r="O21" s="87"/>
      <c r="P21" s="87"/>
      <c r="Q21" s="8">
        <f t="shared" si="2"/>
        <v>0</v>
      </c>
      <c r="R21" s="36" t="str">
        <f t="shared" si="3"/>
        <v>0</v>
      </c>
      <c r="S21" s="37">
        <v>15</v>
      </c>
      <c r="T21" s="66" t="str">
        <f>หน้าแรก!C21</f>
        <v>เด็กหญิงกัญญาณัฐ  แก้วบัวสา</v>
      </c>
      <c r="U21" s="87"/>
      <c r="V21" s="87"/>
      <c r="W21" s="87"/>
      <c r="X21" s="87"/>
      <c r="Y21" s="87"/>
      <c r="Z21" s="8">
        <f t="shared" si="4"/>
        <v>0</v>
      </c>
      <c r="AA21" s="36" t="str">
        <f t="shared" si="5"/>
        <v>0</v>
      </c>
      <c r="AB21" s="37">
        <v>15</v>
      </c>
      <c r="AC21" s="66" t="str">
        <f>หน้าแรก!C21</f>
        <v>เด็กหญิงกัญญาณัฐ  แก้วบัวสา</v>
      </c>
      <c r="AD21" s="87"/>
      <c r="AE21" s="87"/>
      <c r="AF21" s="87"/>
      <c r="AG21" s="87"/>
      <c r="AH21" s="87"/>
      <c r="AI21" s="8">
        <f t="shared" si="6"/>
        <v>0</v>
      </c>
      <c r="AJ21" s="36" t="str">
        <f t="shared" si="7"/>
        <v>0</v>
      </c>
      <c r="AK21" s="37">
        <v>15</v>
      </c>
      <c r="AL21" s="67">
        <f>หน้าแรก!AM21</f>
        <v>0</v>
      </c>
      <c r="AM21" s="87"/>
      <c r="AN21" s="87"/>
      <c r="AO21" s="87"/>
      <c r="AP21" s="87"/>
      <c r="AQ21" s="87"/>
      <c r="AR21" s="8">
        <f t="shared" si="8"/>
        <v>0</v>
      </c>
      <c r="AS21" s="36" t="str">
        <f t="shared" si="9"/>
        <v>0</v>
      </c>
    </row>
    <row r="22" spans="1:45" s="65" customFormat="1" ht="18.95" customHeight="1" x14ac:dyDescent="0.2">
      <c r="A22" s="37">
        <v>16</v>
      </c>
      <c r="B22" s="67" t="str">
        <f>หน้าแรก!C22</f>
        <v>เด็กหญิงเกศมณี  ดำริห์</v>
      </c>
      <c r="C22" s="87"/>
      <c r="D22" s="87"/>
      <c r="E22" s="87"/>
      <c r="F22" s="87"/>
      <c r="G22" s="87"/>
      <c r="H22" s="8">
        <f t="shared" si="0"/>
        <v>0</v>
      </c>
      <c r="I22" s="36" t="str">
        <f t="shared" si="1"/>
        <v>0</v>
      </c>
      <c r="J22" s="37">
        <v>16</v>
      </c>
      <c r="K22" s="66" t="str">
        <f>หน้าแรก!C22</f>
        <v>เด็กหญิงเกศมณี  ดำริห์</v>
      </c>
      <c r="L22" s="87"/>
      <c r="M22" s="87"/>
      <c r="N22" s="87"/>
      <c r="O22" s="87"/>
      <c r="P22" s="87"/>
      <c r="Q22" s="8">
        <f t="shared" si="2"/>
        <v>0</v>
      </c>
      <c r="R22" s="36" t="str">
        <f t="shared" si="3"/>
        <v>0</v>
      </c>
      <c r="S22" s="37">
        <v>16</v>
      </c>
      <c r="T22" s="66" t="str">
        <f>หน้าแรก!C22</f>
        <v>เด็กหญิงเกศมณี  ดำริห์</v>
      </c>
      <c r="U22" s="87"/>
      <c r="V22" s="87"/>
      <c r="W22" s="87"/>
      <c r="X22" s="87"/>
      <c r="Y22" s="87"/>
      <c r="Z22" s="8">
        <f t="shared" si="4"/>
        <v>0</v>
      </c>
      <c r="AA22" s="36" t="str">
        <f t="shared" si="5"/>
        <v>0</v>
      </c>
      <c r="AB22" s="37">
        <v>16</v>
      </c>
      <c r="AC22" s="66" t="str">
        <f>หน้าแรก!C22</f>
        <v>เด็กหญิงเกศมณี  ดำริห์</v>
      </c>
      <c r="AD22" s="87"/>
      <c r="AE22" s="87"/>
      <c r="AF22" s="87"/>
      <c r="AG22" s="87"/>
      <c r="AH22" s="87"/>
      <c r="AI22" s="8">
        <f t="shared" si="6"/>
        <v>0</v>
      </c>
      <c r="AJ22" s="36" t="str">
        <f t="shared" si="7"/>
        <v>0</v>
      </c>
      <c r="AK22" s="37">
        <v>16</v>
      </c>
      <c r="AL22" s="67">
        <f>หน้าแรก!AM22</f>
        <v>0</v>
      </c>
      <c r="AM22" s="87"/>
      <c r="AN22" s="87"/>
      <c r="AO22" s="87"/>
      <c r="AP22" s="87"/>
      <c r="AQ22" s="87"/>
      <c r="AR22" s="8">
        <f t="shared" si="8"/>
        <v>0</v>
      </c>
      <c r="AS22" s="36" t="str">
        <f t="shared" si="9"/>
        <v>0</v>
      </c>
    </row>
    <row r="23" spans="1:45" s="65" customFormat="1" ht="18.95" customHeight="1" x14ac:dyDescent="0.2">
      <c r="A23" s="37">
        <v>17</v>
      </c>
      <c r="B23" s="67" t="str">
        <f>หน้าแรก!C23</f>
        <v>เด็กหญิงเกษรา  ประทาน</v>
      </c>
      <c r="C23" s="87"/>
      <c r="D23" s="87"/>
      <c r="E23" s="87"/>
      <c r="F23" s="87"/>
      <c r="G23" s="87"/>
      <c r="H23" s="8">
        <f t="shared" si="0"/>
        <v>0</v>
      </c>
      <c r="I23" s="36" t="str">
        <f t="shared" si="1"/>
        <v>0</v>
      </c>
      <c r="J23" s="37">
        <v>17</v>
      </c>
      <c r="K23" s="66" t="str">
        <f>หน้าแรก!C23</f>
        <v>เด็กหญิงเกษรา  ประทาน</v>
      </c>
      <c r="L23" s="87"/>
      <c r="M23" s="87"/>
      <c r="N23" s="87"/>
      <c r="O23" s="87"/>
      <c r="P23" s="87"/>
      <c r="Q23" s="8">
        <f t="shared" si="2"/>
        <v>0</v>
      </c>
      <c r="R23" s="36" t="str">
        <f t="shared" si="3"/>
        <v>0</v>
      </c>
      <c r="S23" s="37">
        <v>17</v>
      </c>
      <c r="T23" s="66" t="str">
        <f>หน้าแรก!C23</f>
        <v>เด็กหญิงเกษรา  ประทาน</v>
      </c>
      <c r="U23" s="87"/>
      <c r="V23" s="87"/>
      <c r="W23" s="87"/>
      <c r="X23" s="87"/>
      <c r="Y23" s="87"/>
      <c r="Z23" s="8">
        <f t="shared" si="4"/>
        <v>0</v>
      </c>
      <c r="AA23" s="36" t="str">
        <f t="shared" si="5"/>
        <v>0</v>
      </c>
      <c r="AB23" s="37">
        <v>17</v>
      </c>
      <c r="AC23" s="66" t="str">
        <f>หน้าแรก!C23</f>
        <v>เด็กหญิงเกษรา  ประทาน</v>
      </c>
      <c r="AD23" s="87"/>
      <c r="AE23" s="87"/>
      <c r="AF23" s="87"/>
      <c r="AG23" s="87"/>
      <c r="AH23" s="87"/>
      <c r="AI23" s="8">
        <f t="shared" si="6"/>
        <v>0</v>
      </c>
      <c r="AJ23" s="36" t="str">
        <f t="shared" si="7"/>
        <v>0</v>
      </c>
      <c r="AK23" s="37">
        <v>17</v>
      </c>
      <c r="AL23" s="67">
        <f>หน้าแรก!AM23</f>
        <v>0</v>
      </c>
      <c r="AM23" s="87"/>
      <c r="AN23" s="87"/>
      <c r="AO23" s="87"/>
      <c r="AP23" s="87"/>
      <c r="AQ23" s="87"/>
      <c r="AR23" s="8">
        <f t="shared" si="8"/>
        <v>0</v>
      </c>
      <c r="AS23" s="36" t="str">
        <f t="shared" si="9"/>
        <v>0</v>
      </c>
    </row>
    <row r="24" spans="1:45" s="65" customFormat="1" ht="18.95" customHeight="1" x14ac:dyDescent="0.2">
      <c r="A24" s="37">
        <v>18</v>
      </c>
      <c r="B24" s="67" t="str">
        <f>หน้าแรก!C24</f>
        <v>เด็กหญิงคติยา  คำเคนบ้ง</v>
      </c>
      <c r="C24" s="87"/>
      <c r="D24" s="87"/>
      <c r="E24" s="87"/>
      <c r="F24" s="87"/>
      <c r="G24" s="87"/>
      <c r="H24" s="8">
        <f t="shared" si="0"/>
        <v>0</v>
      </c>
      <c r="I24" s="36" t="str">
        <f t="shared" si="1"/>
        <v>0</v>
      </c>
      <c r="J24" s="37">
        <v>18</v>
      </c>
      <c r="K24" s="66" t="str">
        <f>หน้าแรก!C24</f>
        <v>เด็กหญิงคติยา  คำเคนบ้ง</v>
      </c>
      <c r="L24" s="87"/>
      <c r="M24" s="87"/>
      <c r="N24" s="87"/>
      <c r="O24" s="87"/>
      <c r="P24" s="87"/>
      <c r="Q24" s="8">
        <f t="shared" si="2"/>
        <v>0</v>
      </c>
      <c r="R24" s="36" t="str">
        <f t="shared" si="3"/>
        <v>0</v>
      </c>
      <c r="S24" s="37">
        <v>18</v>
      </c>
      <c r="T24" s="66" t="str">
        <f>หน้าแรก!C24</f>
        <v>เด็กหญิงคติยา  คำเคนบ้ง</v>
      </c>
      <c r="U24" s="87"/>
      <c r="V24" s="87"/>
      <c r="W24" s="87"/>
      <c r="X24" s="87"/>
      <c r="Y24" s="87"/>
      <c r="Z24" s="8">
        <f t="shared" si="4"/>
        <v>0</v>
      </c>
      <c r="AA24" s="36" t="str">
        <f t="shared" si="5"/>
        <v>0</v>
      </c>
      <c r="AB24" s="37">
        <v>18</v>
      </c>
      <c r="AC24" s="66" t="str">
        <f>หน้าแรก!C24</f>
        <v>เด็กหญิงคติยา  คำเคนบ้ง</v>
      </c>
      <c r="AD24" s="87"/>
      <c r="AE24" s="87"/>
      <c r="AF24" s="87"/>
      <c r="AG24" s="87"/>
      <c r="AH24" s="87"/>
      <c r="AI24" s="8">
        <f t="shared" si="6"/>
        <v>0</v>
      </c>
      <c r="AJ24" s="36" t="str">
        <f t="shared" si="7"/>
        <v>0</v>
      </c>
      <c r="AK24" s="37">
        <v>18</v>
      </c>
      <c r="AL24" s="67">
        <f>หน้าแรก!AM24</f>
        <v>0</v>
      </c>
      <c r="AM24" s="87"/>
      <c r="AN24" s="87"/>
      <c r="AO24" s="87"/>
      <c r="AP24" s="87"/>
      <c r="AQ24" s="87"/>
      <c r="AR24" s="8">
        <f t="shared" si="8"/>
        <v>0</v>
      </c>
      <c r="AS24" s="36" t="str">
        <f t="shared" si="9"/>
        <v>0</v>
      </c>
    </row>
    <row r="25" spans="1:45" s="65" customFormat="1" ht="18.95" customHeight="1" x14ac:dyDescent="0.2">
      <c r="A25" s="37">
        <v>19</v>
      </c>
      <c r="B25" s="67" t="str">
        <f>หน้าแรก!C25</f>
        <v>เด็กหญิงจันทิมา  วงษ์ชมภู</v>
      </c>
      <c r="C25" s="87"/>
      <c r="D25" s="87"/>
      <c r="E25" s="87"/>
      <c r="F25" s="87"/>
      <c r="G25" s="87"/>
      <c r="H25" s="8">
        <f t="shared" si="0"/>
        <v>0</v>
      </c>
      <c r="I25" s="36" t="str">
        <f t="shared" si="1"/>
        <v>0</v>
      </c>
      <c r="J25" s="37">
        <v>19</v>
      </c>
      <c r="K25" s="66" t="str">
        <f>หน้าแรก!C25</f>
        <v>เด็กหญิงจันทิมา  วงษ์ชมภู</v>
      </c>
      <c r="L25" s="87"/>
      <c r="M25" s="87"/>
      <c r="N25" s="87"/>
      <c r="O25" s="87"/>
      <c r="P25" s="87"/>
      <c r="Q25" s="8">
        <f t="shared" si="2"/>
        <v>0</v>
      </c>
      <c r="R25" s="36" t="str">
        <f t="shared" si="3"/>
        <v>0</v>
      </c>
      <c r="S25" s="37">
        <v>19</v>
      </c>
      <c r="T25" s="66" t="str">
        <f>หน้าแรก!C25</f>
        <v>เด็กหญิงจันทิมา  วงษ์ชมภู</v>
      </c>
      <c r="U25" s="87"/>
      <c r="V25" s="87"/>
      <c r="W25" s="87"/>
      <c r="X25" s="87"/>
      <c r="Y25" s="87"/>
      <c r="Z25" s="8">
        <f t="shared" si="4"/>
        <v>0</v>
      </c>
      <c r="AA25" s="36" t="str">
        <f t="shared" si="5"/>
        <v>0</v>
      </c>
      <c r="AB25" s="37">
        <v>19</v>
      </c>
      <c r="AC25" s="66" t="str">
        <f>หน้าแรก!C25</f>
        <v>เด็กหญิงจันทิมา  วงษ์ชมภู</v>
      </c>
      <c r="AD25" s="87"/>
      <c r="AE25" s="87"/>
      <c r="AF25" s="87"/>
      <c r="AG25" s="87"/>
      <c r="AH25" s="87"/>
      <c r="AI25" s="8">
        <f t="shared" si="6"/>
        <v>0</v>
      </c>
      <c r="AJ25" s="36" t="str">
        <f t="shared" si="7"/>
        <v>0</v>
      </c>
      <c r="AK25" s="37">
        <v>19</v>
      </c>
      <c r="AL25" s="67">
        <f>หน้าแรก!AM25</f>
        <v>0</v>
      </c>
      <c r="AM25" s="87"/>
      <c r="AN25" s="87"/>
      <c r="AO25" s="87"/>
      <c r="AP25" s="87"/>
      <c r="AQ25" s="87"/>
      <c r="AR25" s="8">
        <f t="shared" si="8"/>
        <v>0</v>
      </c>
      <c r="AS25" s="36" t="str">
        <f t="shared" si="9"/>
        <v>0</v>
      </c>
    </row>
    <row r="26" spans="1:45" s="65" customFormat="1" ht="18.95" customHeight="1" x14ac:dyDescent="0.2">
      <c r="A26" s="37">
        <v>20</v>
      </c>
      <c r="B26" s="67" t="str">
        <f>หน้าแรก!C26</f>
        <v>เด็กหญิงชลธิชา  ลือโฮ้ง</v>
      </c>
      <c r="C26" s="87"/>
      <c r="D26" s="87"/>
      <c r="E26" s="87"/>
      <c r="F26" s="87"/>
      <c r="G26" s="87"/>
      <c r="H26" s="8">
        <f t="shared" si="0"/>
        <v>0</v>
      </c>
      <c r="I26" s="36" t="str">
        <f t="shared" si="1"/>
        <v>0</v>
      </c>
      <c r="J26" s="37">
        <v>20</v>
      </c>
      <c r="K26" s="66" t="str">
        <f>หน้าแรก!C26</f>
        <v>เด็กหญิงชลธิชา  ลือโฮ้ง</v>
      </c>
      <c r="L26" s="87"/>
      <c r="M26" s="87"/>
      <c r="N26" s="87"/>
      <c r="O26" s="87"/>
      <c r="P26" s="87"/>
      <c r="Q26" s="8">
        <f t="shared" si="2"/>
        <v>0</v>
      </c>
      <c r="R26" s="36" t="str">
        <f t="shared" si="3"/>
        <v>0</v>
      </c>
      <c r="S26" s="37">
        <v>20</v>
      </c>
      <c r="T26" s="66" t="str">
        <f>หน้าแรก!C26</f>
        <v>เด็กหญิงชลธิชา  ลือโฮ้ง</v>
      </c>
      <c r="U26" s="87"/>
      <c r="V26" s="87"/>
      <c r="W26" s="87"/>
      <c r="X26" s="87"/>
      <c r="Y26" s="87"/>
      <c r="Z26" s="8">
        <f t="shared" si="4"/>
        <v>0</v>
      </c>
      <c r="AA26" s="36" t="str">
        <f t="shared" si="5"/>
        <v>0</v>
      </c>
      <c r="AB26" s="37">
        <v>20</v>
      </c>
      <c r="AC26" s="66" t="str">
        <f>หน้าแรก!C26</f>
        <v>เด็กหญิงชลธิชา  ลือโฮ้ง</v>
      </c>
      <c r="AD26" s="87"/>
      <c r="AE26" s="87"/>
      <c r="AF26" s="87"/>
      <c r="AG26" s="87"/>
      <c r="AH26" s="87"/>
      <c r="AI26" s="8">
        <f t="shared" si="6"/>
        <v>0</v>
      </c>
      <c r="AJ26" s="36" t="str">
        <f t="shared" si="7"/>
        <v>0</v>
      </c>
      <c r="AK26" s="37">
        <v>20</v>
      </c>
      <c r="AL26" s="67">
        <f>หน้าแรก!AM26</f>
        <v>0</v>
      </c>
      <c r="AM26" s="87"/>
      <c r="AN26" s="87"/>
      <c r="AO26" s="87"/>
      <c r="AP26" s="87"/>
      <c r="AQ26" s="87"/>
      <c r="AR26" s="8">
        <f t="shared" si="8"/>
        <v>0</v>
      </c>
      <c r="AS26" s="36" t="str">
        <f t="shared" si="9"/>
        <v>0</v>
      </c>
    </row>
    <row r="27" spans="1:45" s="65" customFormat="1" ht="18.95" customHeight="1" x14ac:dyDescent="0.2">
      <c r="A27" s="37">
        <v>21</v>
      </c>
      <c r="B27" s="67" t="str">
        <f>หน้าแรก!C27</f>
        <v>เด็กหญิงชลิตา  โพธิ์ขาว</v>
      </c>
      <c r="C27" s="87"/>
      <c r="D27" s="87"/>
      <c r="E27" s="87"/>
      <c r="F27" s="87"/>
      <c r="G27" s="87"/>
      <c r="H27" s="8">
        <f t="shared" si="0"/>
        <v>0</v>
      </c>
      <c r="I27" s="36" t="str">
        <f t="shared" si="1"/>
        <v>0</v>
      </c>
      <c r="J27" s="37">
        <v>21</v>
      </c>
      <c r="K27" s="66" t="str">
        <f>หน้าแรก!C27</f>
        <v>เด็กหญิงชลิตา  โพธิ์ขาว</v>
      </c>
      <c r="L27" s="87"/>
      <c r="M27" s="87"/>
      <c r="N27" s="87"/>
      <c r="O27" s="87"/>
      <c r="P27" s="87"/>
      <c r="Q27" s="8">
        <f t="shared" si="2"/>
        <v>0</v>
      </c>
      <c r="R27" s="36" t="str">
        <f t="shared" si="3"/>
        <v>0</v>
      </c>
      <c r="S27" s="37">
        <v>21</v>
      </c>
      <c r="T27" s="66" t="str">
        <f>หน้าแรก!C27</f>
        <v>เด็กหญิงชลิตา  โพธิ์ขาว</v>
      </c>
      <c r="U27" s="87"/>
      <c r="V27" s="87"/>
      <c r="W27" s="87"/>
      <c r="X27" s="87"/>
      <c r="Y27" s="87"/>
      <c r="Z27" s="8">
        <f t="shared" si="4"/>
        <v>0</v>
      </c>
      <c r="AA27" s="36" t="str">
        <f t="shared" si="5"/>
        <v>0</v>
      </c>
      <c r="AB27" s="37">
        <v>21</v>
      </c>
      <c r="AC27" s="66" t="str">
        <f>หน้าแรก!C27</f>
        <v>เด็กหญิงชลิตา  โพธิ์ขาว</v>
      </c>
      <c r="AD27" s="87"/>
      <c r="AE27" s="87"/>
      <c r="AF27" s="87"/>
      <c r="AG27" s="87"/>
      <c r="AH27" s="87"/>
      <c r="AI27" s="8">
        <f t="shared" si="6"/>
        <v>0</v>
      </c>
      <c r="AJ27" s="36" t="str">
        <f t="shared" si="7"/>
        <v>0</v>
      </c>
      <c r="AK27" s="37">
        <v>21</v>
      </c>
      <c r="AL27" s="67">
        <f>หน้าแรก!AM27</f>
        <v>0</v>
      </c>
      <c r="AM27" s="87"/>
      <c r="AN27" s="87"/>
      <c r="AO27" s="87"/>
      <c r="AP27" s="87"/>
      <c r="AQ27" s="87"/>
      <c r="AR27" s="8">
        <f t="shared" si="8"/>
        <v>0</v>
      </c>
      <c r="AS27" s="36" t="str">
        <f t="shared" si="9"/>
        <v>0</v>
      </c>
    </row>
    <row r="28" spans="1:45" s="65" customFormat="1" ht="18.95" customHeight="1" x14ac:dyDescent="0.2">
      <c r="A28" s="37">
        <v>22</v>
      </c>
      <c r="B28" s="67" t="str">
        <f>หน้าแรก!C28</f>
        <v>เด็กหญิงณัฐรุจา  ลาคำเสน</v>
      </c>
      <c r="C28" s="87"/>
      <c r="D28" s="87"/>
      <c r="E28" s="87"/>
      <c r="F28" s="87"/>
      <c r="G28" s="87"/>
      <c r="H28" s="8">
        <f t="shared" si="0"/>
        <v>0</v>
      </c>
      <c r="I28" s="36" t="str">
        <f t="shared" si="1"/>
        <v>0</v>
      </c>
      <c r="J28" s="37">
        <v>22</v>
      </c>
      <c r="K28" s="66" t="str">
        <f>หน้าแรก!C28</f>
        <v>เด็กหญิงณัฐรุจา  ลาคำเสน</v>
      </c>
      <c r="L28" s="87"/>
      <c r="M28" s="87"/>
      <c r="N28" s="87"/>
      <c r="O28" s="87"/>
      <c r="P28" s="87"/>
      <c r="Q28" s="8">
        <f t="shared" si="2"/>
        <v>0</v>
      </c>
      <c r="R28" s="36" t="str">
        <f t="shared" si="3"/>
        <v>0</v>
      </c>
      <c r="S28" s="37">
        <v>22</v>
      </c>
      <c r="T28" s="66" t="str">
        <f>หน้าแรก!C28</f>
        <v>เด็กหญิงณัฐรุจา  ลาคำเสน</v>
      </c>
      <c r="U28" s="87"/>
      <c r="V28" s="87"/>
      <c r="W28" s="87"/>
      <c r="X28" s="87"/>
      <c r="Y28" s="87"/>
      <c r="Z28" s="8">
        <f t="shared" si="4"/>
        <v>0</v>
      </c>
      <c r="AA28" s="36" t="str">
        <f t="shared" si="5"/>
        <v>0</v>
      </c>
      <c r="AB28" s="37">
        <v>22</v>
      </c>
      <c r="AC28" s="66" t="str">
        <f>หน้าแรก!C28</f>
        <v>เด็กหญิงณัฐรุจา  ลาคำเสน</v>
      </c>
      <c r="AD28" s="87"/>
      <c r="AE28" s="87"/>
      <c r="AF28" s="87"/>
      <c r="AG28" s="87"/>
      <c r="AH28" s="87"/>
      <c r="AI28" s="8">
        <f t="shared" si="6"/>
        <v>0</v>
      </c>
      <c r="AJ28" s="36" t="str">
        <f t="shared" si="7"/>
        <v>0</v>
      </c>
      <c r="AK28" s="37">
        <v>22</v>
      </c>
      <c r="AL28" s="67">
        <f>หน้าแรก!AM28</f>
        <v>0</v>
      </c>
      <c r="AM28" s="87"/>
      <c r="AN28" s="87"/>
      <c r="AO28" s="87"/>
      <c r="AP28" s="87"/>
      <c r="AQ28" s="87"/>
      <c r="AR28" s="8">
        <f t="shared" si="8"/>
        <v>0</v>
      </c>
      <c r="AS28" s="36" t="str">
        <f t="shared" si="9"/>
        <v>0</v>
      </c>
    </row>
    <row r="29" spans="1:45" s="65" customFormat="1" ht="18.95" customHeight="1" x14ac:dyDescent="0.2">
      <c r="A29" s="37">
        <v>23</v>
      </c>
      <c r="B29" s="67" t="str">
        <f>หน้าแรก!C29</f>
        <v>เด็กหญิงนภัสฐา  หงษ์หาญ</v>
      </c>
      <c r="C29" s="87"/>
      <c r="D29" s="87"/>
      <c r="E29" s="87"/>
      <c r="F29" s="87"/>
      <c r="G29" s="87"/>
      <c r="H29" s="8">
        <f t="shared" si="0"/>
        <v>0</v>
      </c>
      <c r="I29" s="36" t="str">
        <f t="shared" si="1"/>
        <v>0</v>
      </c>
      <c r="J29" s="37">
        <v>23</v>
      </c>
      <c r="K29" s="66" t="str">
        <f>หน้าแรก!C29</f>
        <v>เด็กหญิงนภัสฐา  หงษ์หาญ</v>
      </c>
      <c r="L29" s="87"/>
      <c r="M29" s="87"/>
      <c r="N29" s="87"/>
      <c r="O29" s="87"/>
      <c r="P29" s="87"/>
      <c r="Q29" s="8">
        <f t="shared" si="2"/>
        <v>0</v>
      </c>
      <c r="R29" s="36" t="str">
        <f t="shared" si="3"/>
        <v>0</v>
      </c>
      <c r="S29" s="37">
        <v>23</v>
      </c>
      <c r="T29" s="66" t="str">
        <f>หน้าแรก!C29</f>
        <v>เด็กหญิงนภัสฐา  หงษ์หาญ</v>
      </c>
      <c r="U29" s="87"/>
      <c r="V29" s="87"/>
      <c r="W29" s="87"/>
      <c r="X29" s="87"/>
      <c r="Y29" s="87"/>
      <c r="Z29" s="8">
        <f t="shared" si="4"/>
        <v>0</v>
      </c>
      <c r="AA29" s="36" t="str">
        <f t="shared" si="5"/>
        <v>0</v>
      </c>
      <c r="AB29" s="37">
        <v>23</v>
      </c>
      <c r="AC29" s="66" t="str">
        <f>หน้าแรก!C29</f>
        <v>เด็กหญิงนภัสฐา  หงษ์หาญ</v>
      </c>
      <c r="AD29" s="87"/>
      <c r="AE29" s="87"/>
      <c r="AF29" s="87"/>
      <c r="AG29" s="87"/>
      <c r="AH29" s="87"/>
      <c r="AI29" s="8">
        <f t="shared" si="6"/>
        <v>0</v>
      </c>
      <c r="AJ29" s="36" t="str">
        <f t="shared" si="7"/>
        <v>0</v>
      </c>
      <c r="AK29" s="37">
        <v>23</v>
      </c>
      <c r="AL29" s="67">
        <f>หน้าแรก!AM29</f>
        <v>0</v>
      </c>
      <c r="AM29" s="87"/>
      <c r="AN29" s="87"/>
      <c r="AO29" s="87"/>
      <c r="AP29" s="87"/>
      <c r="AQ29" s="87"/>
      <c r="AR29" s="8">
        <f t="shared" si="8"/>
        <v>0</v>
      </c>
      <c r="AS29" s="36" t="str">
        <f t="shared" si="9"/>
        <v>0</v>
      </c>
    </row>
    <row r="30" spans="1:45" s="65" customFormat="1" ht="18.95" customHeight="1" x14ac:dyDescent="0.2">
      <c r="A30" s="37">
        <v>24</v>
      </c>
      <c r="B30" s="67" t="str">
        <f>หน้าแรก!C30</f>
        <v>เด็กหญิงนิสาชล  ศรีลาภา</v>
      </c>
      <c r="C30" s="87"/>
      <c r="D30" s="87"/>
      <c r="E30" s="87"/>
      <c r="F30" s="87"/>
      <c r="G30" s="87"/>
      <c r="H30" s="8">
        <f t="shared" si="0"/>
        <v>0</v>
      </c>
      <c r="I30" s="36" t="str">
        <f t="shared" si="1"/>
        <v>0</v>
      </c>
      <c r="J30" s="37">
        <v>24</v>
      </c>
      <c r="K30" s="66" t="str">
        <f>หน้าแรก!C30</f>
        <v>เด็กหญิงนิสาชล  ศรีลาภา</v>
      </c>
      <c r="L30" s="87"/>
      <c r="M30" s="87"/>
      <c r="N30" s="87"/>
      <c r="O30" s="87"/>
      <c r="P30" s="87"/>
      <c r="Q30" s="8">
        <f t="shared" si="2"/>
        <v>0</v>
      </c>
      <c r="R30" s="36" t="str">
        <f t="shared" si="3"/>
        <v>0</v>
      </c>
      <c r="S30" s="37">
        <v>24</v>
      </c>
      <c r="T30" s="66" t="str">
        <f>หน้าแรก!C30</f>
        <v>เด็กหญิงนิสาชล  ศรีลาภา</v>
      </c>
      <c r="U30" s="87"/>
      <c r="V30" s="87"/>
      <c r="W30" s="87"/>
      <c r="X30" s="87"/>
      <c r="Y30" s="87"/>
      <c r="Z30" s="8">
        <f t="shared" si="4"/>
        <v>0</v>
      </c>
      <c r="AA30" s="36" t="str">
        <f t="shared" si="5"/>
        <v>0</v>
      </c>
      <c r="AB30" s="37">
        <v>24</v>
      </c>
      <c r="AC30" s="66" t="str">
        <f>หน้าแรก!C30</f>
        <v>เด็กหญิงนิสาชล  ศรีลาภา</v>
      </c>
      <c r="AD30" s="87"/>
      <c r="AE30" s="87"/>
      <c r="AF30" s="87"/>
      <c r="AG30" s="87"/>
      <c r="AH30" s="87"/>
      <c r="AI30" s="8">
        <f t="shared" si="6"/>
        <v>0</v>
      </c>
      <c r="AJ30" s="36" t="str">
        <f t="shared" si="7"/>
        <v>0</v>
      </c>
      <c r="AK30" s="37">
        <v>24</v>
      </c>
      <c r="AL30" s="67">
        <f>หน้าแรก!AM30</f>
        <v>0</v>
      </c>
      <c r="AM30" s="87"/>
      <c r="AN30" s="87"/>
      <c r="AO30" s="87"/>
      <c r="AP30" s="87"/>
      <c r="AQ30" s="87"/>
      <c r="AR30" s="8">
        <f t="shared" si="8"/>
        <v>0</v>
      </c>
      <c r="AS30" s="36" t="str">
        <f t="shared" si="9"/>
        <v>0</v>
      </c>
    </row>
    <row r="31" spans="1:45" s="65" customFormat="1" ht="18.95" customHeight="1" x14ac:dyDescent="0.2">
      <c r="A31" s="37">
        <v>25</v>
      </c>
      <c r="B31" s="67" t="str">
        <f>หน้าแรก!C31</f>
        <v>เด็กหญิงบุณฑริก  เวนะนุช</v>
      </c>
      <c r="C31" s="87"/>
      <c r="D31" s="87"/>
      <c r="E31" s="87"/>
      <c r="F31" s="87"/>
      <c r="G31" s="87"/>
      <c r="H31" s="8">
        <f t="shared" si="0"/>
        <v>0</v>
      </c>
      <c r="I31" s="36" t="str">
        <f t="shared" si="1"/>
        <v>0</v>
      </c>
      <c r="J31" s="37">
        <v>25</v>
      </c>
      <c r="K31" s="66" t="str">
        <f>หน้าแรก!C31</f>
        <v>เด็กหญิงบุณฑริก  เวนะนุช</v>
      </c>
      <c r="L31" s="87"/>
      <c r="M31" s="87"/>
      <c r="N31" s="87"/>
      <c r="O31" s="87"/>
      <c r="P31" s="87"/>
      <c r="Q31" s="8">
        <f t="shared" si="2"/>
        <v>0</v>
      </c>
      <c r="R31" s="36" t="str">
        <f t="shared" si="3"/>
        <v>0</v>
      </c>
      <c r="S31" s="37">
        <v>25</v>
      </c>
      <c r="T31" s="66" t="str">
        <f>หน้าแรก!C31</f>
        <v>เด็กหญิงบุณฑริก  เวนะนุช</v>
      </c>
      <c r="U31" s="87"/>
      <c r="V31" s="87"/>
      <c r="W31" s="87"/>
      <c r="X31" s="87"/>
      <c r="Y31" s="87"/>
      <c r="Z31" s="8">
        <f t="shared" si="4"/>
        <v>0</v>
      </c>
      <c r="AA31" s="36" t="str">
        <f t="shared" si="5"/>
        <v>0</v>
      </c>
      <c r="AB31" s="37">
        <v>25</v>
      </c>
      <c r="AC31" s="66" t="str">
        <f>หน้าแรก!C31</f>
        <v>เด็กหญิงบุณฑริก  เวนะนุช</v>
      </c>
      <c r="AD31" s="87"/>
      <c r="AE31" s="87"/>
      <c r="AF31" s="87"/>
      <c r="AG31" s="87"/>
      <c r="AH31" s="87"/>
      <c r="AI31" s="8">
        <f t="shared" si="6"/>
        <v>0</v>
      </c>
      <c r="AJ31" s="36" t="str">
        <f t="shared" si="7"/>
        <v>0</v>
      </c>
      <c r="AK31" s="37">
        <v>25</v>
      </c>
      <c r="AL31" s="67">
        <f>หน้าแรก!AM31</f>
        <v>0</v>
      </c>
      <c r="AM31" s="87"/>
      <c r="AN31" s="87"/>
      <c r="AO31" s="87"/>
      <c r="AP31" s="87"/>
      <c r="AQ31" s="87"/>
      <c r="AR31" s="8">
        <f t="shared" si="8"/>
        <v>0</v>
      </c>
      <c r="AS31" s="36" t="str">
        <f t="shared" si="9"/>
        <v>0</v>
      </c>
    </row>
    <row r="32" spans="1:45" s="65" customFormat="1" ht="18.95" customHeight="1" x14ac:dyDescent="0.2">
      <c r="A32" s="37">
        <v>26</v>
      </c>
      <c r="B32" s="67" t="str">
        <f>หน้าแรก!C32</f>
        <v>เด็กหญิงบุษกร  บุญเย็น</v>
      </c>
      <c r="C32" s="87"/>
      <c r="D32" s="87"/>
      <c r="E32" s="87"/>
      <c r="F32" s="87"/>
      <c r="G32" s="87"/>
      <c r="H32" s="8">
        <f t="shared" si="0"/>
        <v>0</v>
      </c>
      <c r="I32" s="36" t="str">
        <f t="shared" si="1"/>
        <v>0</v>
      </c>
      <c r="J32" s="37">
        <v>26</v>
      </c>
      <c r="K32" s="66" t="str">
        <f>หน้าแรก!C32</f>
        <v>เด็กหญิงบุษกร  บุญเย็น</v>
      </c>
      <c r="L32" s="87"/>
      <c r="M32" s="87"/>
      <c r="N32" s="87"/>
      <c r="O32" s="87"/>
      <c r="P32" s="87"/>
      <c r="Q32" s="8">
        <f t="shared" si="2"/>
        <v>0</v>
      </c>
      <c r="R32" s="36" t="str">
        <f t="shared" si="3"/>
        <v>0</v>
      </c>
      <c r="S32" s="37">
        <v>26</v>
      </c>
      <c r="T32" s="66" t="str">
        <f>หน้าแรก!C32</f>
        <v>เด็กหญิงบุษกร  บุญเย็น</v>
      </c>
      <c r="U32" s="87"/>
      <c r="V32" s="87"/>
      <c r="W32" s="87"/>
      <c r="X32" s="87"/>
      <c r="Y32" s="87"/>
      <c r="Z32" s="8">
        <f t="shared" si="4"/>
        <v>0</v>
      </c>
      <c r="AA32" s="36" t="str">
        <f t="shared" si="5"/>
        <v>0</v>
      </c>
      <c r="AB32" s="37">
        <v>26</v>
      </c>
      <c r="AC32" s="66" t="str">
        <f>หน้าแรก!C32</f>
        <v>เด็กหญิงบุษกร  บุญเย็น</v>
      </c>
      <c r="AD32" s="87"/>
      <c r="AE32" s="87"/>
      <c r="AF32" s="87"/>
      <c r="AG32" s="87"/>
      <c r="AH32" s="87"/>
      <c r="AI32" s="8">
        <f t="shared" si="6"/>
        <v>0</v>
      </c>
      <c r="AJ32" s="36" t="str">
        <f t="shared" si="7"/>
        <v>0</v>
      </c>
      <c r="AK32" s="37">
        <v>26</v>
      </c>
      <c r="AL32" s="67">
        <f>หน้าแรก!AM32</f>
        <v>0</v>
      </c>
      <c r="AM32" s="87"/>
      <c r="AN32" s="87"/>
      <c r="AO32" s="87"/>
      <c r="AP32" s="87"/>
      <c r="AQ32" s="87"/>
      <c r="AR32" s="8">
        <f t="shared" si="8"/>
        <v>0</v>
      </c>
      <c r="AS32" s="36" t="str">
        <f t="shared" si="9"/>
        <v>0</v>
      </c>
    </row>
    <row r="33" spans="1:45" s="65" customFormat="1" ht="18.95" customHeight="1" x14ac:dyDescent="0.2">
      <c r="A33" s="37">
        <v>27</v>
      </c>
      <c r="B33" s="67" t="str">
        <f>หน้าแรก!C33</f>
        <v>เด็กหญิงปริตา  ตรีถัน</v>
      </c>
      <c r="C33" s="87"/>
      <c r="D33" s="87"/>
      <c r="E33" s="87"/>
      <c r="F33" s="87"/>
      <c r="G33" s="87"/>
      <c r="H33" s="8">
        <f t="shared" si="0"/>
        <v>0</v>
      </c>
      <c r="I33" s="36" t="str">
        <f t="shared" si="1"/>
        <v>0</v>
      </c>
      <c r="J33" s="37">
        <v>27</v>
      </c>
      <c r="K33" s="66" t="str">
        <f>หน้าแรก!C33</f>
        <v>เด็กหญิงปริตา  ตรีถัน</v>
      </c>
      <c r="L33" s="87"/>
      <c r="M33" s="87"/>
      <c r="N33" s="87"/>
      <c r="O33" s="87"/>
      <c r="P33" s="87"/>
      <c r="Q33" s="8">
        <f t="shared" si="2"/>
        <v>0</v>
      </c>
      <c r="R33" s="36" t="str">
        <f t="shared" si="3"/>
        <v>0</v>
      </c>
      <c r="S33" s="37">
        <v>27</v>
      </c>
      <c r="T33" s="66" t="str">
        <f>หน้าแรก!C33</f>
        <v>เด็กหญิงปริตา  ตรีถัน</v>
      </c>
      <c r="U33" s="87"/>
      <c r="V33" s="87"/>
      <c r="W33" s="87"/>
      <c r="X33" s="87"/>
      <c r="Y33" s="87"/>
      <c r="Z33" s="8">
        <f t="shared" si="4"/>
        <v>0</v>
      </c>
      <c r="AA33" s="36" t="str">
        <f t="shared" si="5"/>
        <v>0</v>
      </c>
      <c r="AB33" s="37">
        <v>27</v>
      </c>
      <c r="AC33" s="66" t="str">
        <f>หน้าแรก!C33</f>
        <v>เด็กหญิงปริตา  ตรีถัน</v>
      </c>
      <c r="AD33" s="87"/>
      <c r="AE33" s="87"/>
      <c r="AF33" s="87"/>
      <c r="AG33" s="87"/>
      <c r="AH33" s="87"/>
      <c r="AI33" s="8">
        <f t="shared" si="6"/>
        <v>0</v>
      </c>
      <c r="AJ33" s="36" t="str">
        <f t="shared" si="7"/>
        <v>0</v>
      </c>
      <c r="AK33" s="37">
        <v>27</v>
      </c>
      <c r="AL33" s="67">
        <f>หน้าแรก!AM33</f>
        <v>0</v>
      </c>
      <c r="AM33" s="87"/>
      <c r="AN33" s="87"/>
      <c r="AO33" s="87"/>
      <c r="AP33" s="87"/>
      <c r="AQ33" s="87"/>
      <c r="AR33" s="8">
        <f t="shared" si="8"/>
        <v>0</v>
      </c>
      <c r="AS33" s="36" t="str">
        <f t="shared" si="9"/>
        <v>0</v>
      </c>
    </row>
    <row r="34" spans="1:45" s="65" customFormat="1" ht="18.95" customHeight="1" x14ac:dyDescent="0.2">
      <c r="A34" s="37">
        <v>28</v>
      </c>
      <c r="B34" s="67" t="str">
        <f>หน้าแรก!C34</f>
        <v>เด็กหญิงรัชชนก  คำนนท์</v>
      </c>
      <c r="C34" s="87"/>
      <c r="D34" s="87"/>
      <c r="E34" s="87"/>
      <c r="F34" s="87"/>
      <c r="G34" s="87"/>
      <c r="H34" s="8">
        <f t="shared" si="0"/>
        <v>0</v>
      </c>
      <c r="I34" s="36" t="str">
        <f t="shared" si="1"/>
        <v>0</v>
      </c>
      <c r="J34" s="37">
        <v>28</v>
      </c>
      <c r="K34" s="66" t="str">
        <f>หน้าแรก!C34</f>
        <v>เด็กหญิงรัชชนก  คำนนท์</v>
      </c>
      <c r="L34" s="87"/>
      <c r="M34" s="87"/>
      <c r="N34" s="87"/>
      <c r="O34" s="87"/>
      <c r="P34" s="87"/>
      <c r="Q34" s="8">
        <f t="shared" si="2"/>
        <v>0</v>
      </c>
      <c r="R34" s="36" t="str">
        <f t="shared" si="3"/>
        <v>0</v>
      </c>
      <c r="S34" s="37">
        <v>28</v>
      </c>
      <c r="T34" s="66" t="str">
        <f>หน้าแรก!C34</f>
        <v>เด็กหญิงรัชชนก  คำนนท์</v>
      </c>
      <c r="U34" s="87"/>
      <c r="V34" s="87"/>
      <c r="W34" s="87"/>
      <c r="X34" s="87"/>
      <c r="Y34" s="87"/>
      <c r="Z34" s="8">
        <f t="shared" si="4"/>
        <v>0</v>
      </c>
      <c r="AA34" s="36" t="str">
        <f t="shared" si="5"/>
        <v>0</v>
      </c>
      <c r="AB34" s="37">
        <v>28</v>
      </c>
      <c r="AC34" s="66" t="str">
        <f>หน้าแรก!C34</f>
        <v>เด็กหญิงรัชชนก  คำนนท์</v>
      </c>
      <c r="AD34" s="87"/>
      <c r="AE34" s="87"/>
      <c r="AF34" s="87"/>
      <c r="AG34" s="87"/>
      <c r="AH34" s="87"/>
      <c r="AI34" s="8">
        <f t="shared" si="6"/>
        <v>0</v>
      </c>
      <c r="AJ34" s="36" t="str">
        <f t="shared" si="7"/>
        <v>0</v>
      </c>
      <c r="AK34" s="37">
        <v>28</v>
      </c>
      <c r="AL34" s="67">
        <f>หน้าแรก!AM34</f>
        <v>0</v>
      </c>
      <c r="AM34" s="87"/>
      <c r="AN34" s="87"/>
      <c r="AO34" s="87"/>
      <c r="AP34" s="87"/>
      <c r="AQ34" s="87"/>
      <c r="AR34" s="8">
        <f t="shared" si="8"/>
        <v>0</v>
      </c>
      <c r="AS34" s="36" t="str">
        <f t="shared" si="9"/>
        <v>0</v>
      </c>
    </row>
    <row r="35" spans="1:45" s="65" customFormat="1" ht="18.95" customHeight="1" x14ac:dyDescent="0.2">
      <c r="A35" s="37">
        <v>29</v>
      </c>
      <c r="B35" s="67" t="str">
        <f>หน้าแรก!C35</f>
        <v>เด็กหญิงวชิรญาณ์  คลาดแคล้ว</v>
      </c>
      <c r="C35" s="87"/>
      <c r="D35" s="87"/>
      <c r="E35" s="87"/>
      <c r="F35" s="87"/>
      <c r="G35" s="87"/>
      <c r="H35" s="8">
        <f t="shared" si="0"/>
        <v>0</v>
      </c>
      <c r="I35" s="36" t="str">
        <f t="shared" si="1"/>
        <v>0</v>
      </c>
      <c r="J35" s="37">
        <v>29</v>
      </c>
      <c r="K35" s="66" t="str">
        <f>หน้าแรก!C35</f>
        <v>เด็กหญิงวชิรญาณ์  คลาดแคล้ว</v>
      </c>
      <c r="L35" s="87"/>
      <c r="M35" s="87"/>
      <c r="N35" s="87"/>
      <c r="O35" s="87"/>
      <c r="P35" s="87"/>
      <c r="Q35" s="8">
        <f t="shared" si="2"/>
        <v>0</v>
      </c>
      <c r="R35" s="36" t="str">
        <f t="shared" si="3"/>
        <v>0</v>
      </c>
      <c r="S35" s="37">
        <v>29</v>
      </c>
      <c r="T35" s="66" t="str">
        <f>หน้าแรก!C35</f>
        <v>เด็กหญิงวชิรญาณ์  คลาดแคล้ว</v>
      </c>
      <c r="U35" s="87"/>
      <c r="V35" s="87"/>
      <c r="W35" s="87"/>
      <c r="X35" s="87"/>
      <c r="Y35" s="87"/>
      <c r="Z35" s="8">
        <f t="shared" si="4"/>
        <v>0</v>
      </c>
      <c r="AA35" s="36" t="str">
        <f t="shared" si="5"/>
        <v>0</v>
      </c>
      <c r="AB35" s="37">
        <v>29</v>
      </c>
      <c r="AC35" s="66" t="str">
        <f>หน้าแรก!C35</f>
        <v>เด็กหญิงวชิรญาณ์  คลาดแคล้ว</v>
      </c>
      <c r="AD35" s="87"/>
      <c r="AE35" s="87"/>
      <c r="AF35" s="87"/>
      <c r="AG35" s="87"/>
      <c r="AH35" s="87"/>
      <c r="AI35" s="8">
        <f t="shared" si="6"/>
        <v>0</v>
      </c>
      <c r="AJ35" s="36" t="str">
        <f t="shared" si="7"/>
        <v>0</v>
      </c>
      <c r="AK35" s="37">
        <v>29</v>
      </c>
      <c r="AL35" s="67">
        <f>หน้าแรก!AM35</f>
        <v>0</v>
      </c>
      <c r="AM35" s="87"/>
      <c r="AN35" s="87"/>
      <c r="AO35" s="87"/>
      <c r="AP35" s="87"/>
      <c r="AQ35" s="87"/>
      <c r="AR35" s="8">
        <f t="shared" si="8"/>
        <v>0</v>
      </c>
      <c r="AS35" s="36" t="str">
        <f t="shared" si="9"/>
        <v>0</v>
      </c>
    </row>
    <row r="36" spans="1:45" s="65" customFormat="1" ht="18.95" customHeight="1" x14ac:dyDescent="0.2">
      <c r="A36" s="37">
        <v>30</v>
      </c>
      <c r="B36" s="67" t="str">
        <f>หน้าแรก!C36</f>
        <v>เด็กหญิงวนิดพร  รูปโฉม</v>
      </c>
      <c r="C36" s="87"/>
      <c r="D36" s="87"/>
      <c r="E36" s="87"/>
      <c r="F36" s="87"/>
      <c r="G36" s="87"/>
      <c r="H36" s="8">
        <f t="shared" si="0"/>
        <v>0</v>
      </c>
      <c r="I36" s="36" t="str">
        <f t="shared" si="1"/>
        <v>0</v>
      </c>
      <c r="J36" s="37">
        <v>30</v>
      </c>
      <c r="K36" s="66" t="str">
        <f>หน้าแรก!C36</f>
        <v>เด็กหญิงวนิดพร  รูปโฉม</v>
      </c>
      <c r="L36" s="87"/>
      <c r="M36" s="87"/>
      <c r="N36" s="87"/>
      <c r="O36" s="87"/>
      <c r="P36" s="87"/>
      <c r="Q36" s="8">
        <f t="shared" si="2"/>
        <v>0</v>
      </c>
      <c r="R36" s="36" t="str">
        <f t="shared" si="3"/>
        <v>0</v>
      </c>
      <c r="S36" s="37">
        <v>30</v>
      </c>
      <c r="T36" s="66" t="str">
        <f>หน้าแรก!C36</f>
        <v>เด็กหญิงวนิดพร  รูปโฉม</v>
      </c>
      <c r="U36" s="87"/>
      <c r="V36" s="87"/>
      <c r="W36" s="87"/>
      <c r="X36" s="87"/>
      <c r="Y36" s="87"/>
      <c r="Z36" s="8">
        <f t="shared" si="4"/>
        <v>0</v>
      </c>
      <c r="AA36" s="36" t="str">
        <f t="shared" si="5"/>
        <v>0</v>
      </c>
      <c r="AB36" s="37">
        <v>30</v>
      </c>
      <c r="AC36" s="66" t="str">
        <f>หน้าแรก!C36</f>
        <v>เด็กหญิงวนิดพร  รูปโฉม</v>
      </c>
      <c r="AD36" s="87"/>
      <c r="AE36" s="87"/>
      <c r="AF36" s="87"/>
      <c r="AG36" s="87"/>
      <c r="AH36" s="87"/>
      <c r="AI36" s="8">
        <f t="shared" si="6"/>
        <v>0</v>
      </c>
      <c r="AJ36" s="36" t="str">
        <f t="shared" si="7"/>
        <v>0</v>
      </c>
      <c r="AK36" s="37">
        <v>30</v>
      </c>
      <c r="AL36" s="67">
        <f>หน้าแรก!AM36</f>
        <v>0</v>
      </c>
      <c r="AM36" s="87"/>
      <c r="AN36" s="87"/>
      <c r="AO36" s="87"/>
      <c r="AP36" s="87"/>
      <c r="AQ36" s="87"/>
      <c r="AR36" s="8">
        <f t="shared" si="8"/>
        <v>0</v>
      </c>
      <c r="AS36" s="36" t="str">
        <f t="shared" si="9"/>
        <v>0</v>
      </c>
    </row>
    <row r="37" spans="1:45" s="65" customFormat="1" ht="18.95" customHeight="1" x14ac:dyDescent="0.2">
      <c r="A37" s="37">
        <v>31</v>
      </c>
      <c r="B37" s="67" t="str">
        <f>หน้าแรก!C37</f>
        <v>เด็กหญิงวราภรณ์  วิเศษโวหาร</v>
      </c>
      <c r="C37" s="87"/>
      <c r="D37" s="87"/>
      <c r="E37" s="87"/>
      <c r="F37" s="87"/>
      <c r="G37" s="87"/>
      <c r="H37" s="8">
        <f t="shared" si="0"/>
        <v>0</v>
      </c>
      <c r="I37" s="36" t="str">
        <f t="shared" si="1"/>
        <v>0</v>
      </c>
      <c r="J37" s="37">
        <v>31</v>
      </c>
      <c r="K37" s="66" t="str">
        <f>หน้าแรก!C37</f>
        <v>เด็กหญิงวราภรณ์  วิเศษโวหาร</v>
      </c>
      <c r="L37" s="87"/>
      <c r="M37" s="87"/>
      <c r="N37" s="87"/>
      <c r="O37" s="87"/>
      <c r="P37" s="87"/>
      <c r="Q37" s="8">
        <f t="shared" si="2"/>
        <v>0</v>
      </c>
      <c r="R37" s="36" t="str">
        <f t="shared" si="3"/>
        <v>0</v>
      </c>
      <c r="S37" s="37">
        <v>31</v>
      </c>
      <c r="T37" s="66" t="str">
        <f>หน้าแรก!C37</f>
        <v>เด็กหญิงวราภรณ์  วิเศษโวหาร</v>
      </c>
      <c r="U37" s="87"/>
      <c r="V37" s="87"/>
      <c r="W37" s="87"/>
      <c r="X37" s="87"/>
      <c r="Y37" s="87"/>
      <c r="Z37" s="8">
        <f t="shared" si="4"/>
        <v>0</v>
      </c>
      <c r="AA37" s="36" t="str">
        <f t="shared" si="5"/>
        <v>0</v>
      </c>
      <c r="AB37" s="37">
        <v>31</v>
      </c>
      <c r="AC37" s="66" t="str">
        <f>หน้าแรก!C37</f>
        <v>เด็กหญิงวราภรณ์  วิเศษโวหาร</v>
      </c>
      <c r="AD37" s="87"/>
      <c r="AE37" s="87"/>
      <c r="AF37" s="87"/>
      <c r="AG37" s="87"/>
      <c r="AH37" s="87"/>
      <c r="AI37" s="8">
        <f t="shared" si="6"/>
        <v>0</v>
      </c>
      <c r="AJ37" s="36" t="str">
        <f t="shared" si="7"/>
        <v>0</v>
      </c>
      <c r="AK37" s="37">
        <v>31</v>
      </c>
      <c r="AL37" s="67">
        <f>หน้าแรก!AM37</f>
        <v>0</v>
      </c>
      <c r="AM37" s="87"/>
      <c r="AN37" s="87"/>
      <c r="AO37" s="87"/>
      <c r="AP37" s="87"/>
      <c r="AQ37" s="87"/>
      <c r="AR37" s="8">
        <f t="shared" si="8"/>
        <v>0</v>
      </c>
      <c r="AS37" s="36" t="str">
        <f t="shared" si="9"/>
        <v>0</v>
      </c>
    </row>
    <row r="38" spans="1:45" s="65" customFormat="1" ht="18.95" customHeight="1" x14ac:dyDescent="0.2">
      <c r="A38" s="37">
        <v>32</v>
      </c>
      <c r="B38" s="67" t="str">
        <f>หน้าแรก!C38</f>
        <v>เด็กหญิงวิรากานต์  สุทธิอาคาร</v>
      </c>
      <c r="C38" s="87"/>
      <c r="D38" s="87"/>
      <c r="E38" s="87"/>
      <c r="F38" s="87"/>
      <c r="G38" s="87"/>
      <c r="H38" s="8">
        <f t="shared" si="0"/>
        <v>0</v>
      </c>
      <c r="I38" s="36" t="str">
        <f t="shared" si="1"/>
        <v>0</v>
      </c>
      <c r="J38" s="37">
        <v>32</v>
      </c>
      <c r="K38" s="66" t="str">
        <f>หน้าแรก!C38</f>
        <v>เด็กหญิงวิรากานต์  สุทธิอาคาร</v>
      </c>
      <c r="L38" s="87"/>
      <c r="M38" s="87"/>
      <c r="N38" s="87"/>
      <c r="O38" s="87"/>
      <c r="P38" s="87"/>
      <c r="Q38" s="8">
        <f t="shared" si="2"/>
        <v>0</v>
      </c>
      <c r="R38" s="36" t="str">
        <f t="shared" si="3"/>
        <v>0</v>
      </c>
      <c r="S38" s="37">
        <v>32</v>
      </c>
      <c r="T38" s="66" t="str">
        <f>หน้าแรก!C38</f>
        <v>เด็กหญิงวิรากานต์  สุทธิอาคาร</v>
      </c>
      <c r="U38" s="87"/>
      <c r="V38" s="87"/>
      <c r="W38" s="87"/>
      <c r="X38" s="87"/>
      <c r="Y38" s="87"/>
      <c r="Z38" s="8">
        <f t="shared" si="4"/>
        <v>0</v>
      </c>
      <c r="AA38" s="36" t="str">
        <f t="shared" si="5"/>
        <v>0</v>
      </c>
      <c r="AB38" s="37">
        <v>32</v>
      </c>
      <c r="AC38" s="66" t="str">
        <f>หน้าแรก!C38</f>
        <v>เด็กหญิงวิรากานต์  สุทธิอาคาร</v>
      </c>
      <c r="AD38" s="87"/>
      <c r="AE38" s="87"/>
      <c r="AF38" s="87"/>
      <c r="AG38" s="87"/>
      <c r="AH38" s="87"/>
      <c r="AI38" s="8">
        <f t="shared" si="6"/>
        <v>0</v>
      </c>
      <c r="AJ38" s="36" t="str">
        <f t="shared" si="7"/>
        <v>0</v>
      </c>
      <c r="AK38" s="37">
        <v>32</v>
      </c>
      <c r="AL38" s="67">
        <f>หน้าแรก!AM38</f>
        <v>0</v>
      </c>
      <c r="AM38" s="87"/>
      <c r="AN38" s="87"/>
      <c r="AO38" s="87"/>
      <c r="AP38" s="87"/>
      <c r="AQ38" s="87"/>
      <c r="AR38" s="8">
        <f t="shared" si="8"/>
        <v>0</v>
      </c>
      <c r="AS38" s="36" t="str">
        <f t="shared" si="9"/>
        <v>0</v>
      </c>
    </row>
    <row r="39" spans="1:45" s="65" customFormat="1" ht="18.95" customHeight="1" x14ac:dyDescent="0.2">
      <c r="A39" s="37">
        <v>33</v>
      </c>
      <c r="B39" s="67" t="str">
        <f>หน้าแรก!C39</f>
        <v>เด็กหญิงเวนิกา  กันยาภู</v>
      </c>
      <c r="C39" s="87"/>
      <c r="D39" s="87"/>
      <c r="E39" s="87"/>
      <c r="F39" s="87"/>
      <c r="G39" s="87"/>
      <c r="H39" s="8">
        <f t="shared" si="0"/>
        <v>0</v>
      </c>
      <c r="I39" s="36" t="str">
        <f t="shared" si="1"/>
        <v>0</v>
      </c>
      <c r="J39" s="37">
        <v>33</v>
      </c>
      <c r="K39" s="66" t="str">
        <f>หน้าแรก!C39</f>
        <v>เด็กหญิงเวนิกา  กันยาภู</v>
      </c>
      <c r="L39" s="87"/>
      <c r="M39" s="87"/>
      <c r="N39" s="87"/>
      <c r="O39" s="87"/>
      <c r="P39" s="87"/>
      <c r="Q39" s="8">
        <f t="shared" si="2"/>
        <v>0</v>
      </c>
      <c r="R39" s="36" t="str">
        <f t="shared" si="3"/>
        <v>0</v>
      </c>
      <c r="S39" s="37">
        <v>33</v>
      </c>
      <c r="T39" s="66" t="str">
        <f>หน้าแรก!C39</f>
        <v>เด็กหญิงเวนิกา  กันยาภู</v>
      </c>
      <c r="U39" s="87"/>
      <c r="V39" s="87"/>
      <c r="W39" s="87"/>
      <c r="X39" s="87"/>
      <c r="Y39" s="87"/>
      <c r="Z39" s="8">
        <f t="shared" si="4"/>
        <v>0</v>
      </c>
      <c r="AA39" s="36" t="str">
        <f t="shared" si="5"/>
        <v>0</v>
      </c>
      <c r="AB39" s="37">
        <v>33</v>
      </c>
      <c r="AC39" s="66" t="str">
        <f>หน้าแรก!C39</f>
        <v>เด็กหญิงเวนิกา  กันยาภู</v>
      </c>
      <c r="AD39" s="87"/>
      <c r="AE39" s="87"/>
      <c r="AF39" s="87"/>
      <c r="AG39" s="87"/>
      <c r="AH39" s="87"/>
      <c r="AI39" s="8">
        <f t="shared" si="6"/>
        <v>0</v>
      </c>
      <c r="AJ39" s="36" t="str">
        <f t="shared" si="7"/>
        <v>0</v>
      </c>
      <c r="AK39" s="37">
        <v>33</v>
      </c>
      <c r="AL39" s="67">
        <f>หน้าแรก!AM39</f>
        <v>0</v>
      </c>
      <c r="AM39" s="87"/>
      <c r="AN39" s="87"/>
      <c r="AO39" s="87"/>
      <c r="AP39" s="87"/>
      <c r="AQ39" s="87"/>
      <c r="AR39" s="8">
        <f t="shared" si="8"/>
        <v>0</v>
      </c>
      <c r="AS39" s="36" t="str">
        <f t="shared" si="9"/>
        <v>0</v>
      </c>
    </row>
    <row r="40" spans="1:45" s="65" customFormat="1" ht="18.95" customHeight="1" x14ac:dyDescent="0.2">
      <c r="A40" s="37">
        <v>34</v>
      </c>
      <c r="B40" s="67" t="str">
        <f>หน้าแรก!C40</f>
        <v>เด็กหญิงศรัญญา  จันพวง</v>
      </c>
      <c r="C40" s="87"/>
      <c r="D40" s="87"/>
      <c r="E40" s="87"/>
      <c r="F40" s="87"/>
      <c r="G40" s="87"/>
      <c r="H40" s="8">
        <f t="shared" si="0"/>
        <v>0</v>
      </c>
      <c r="I40" s="36" t="str">
        <f t="shared" si="1"/>
        <v>0</v>
      </c>
      <c r="J40" s="37">
        <v>34</v>
      </c>
      <c r="K40" s="66" t="str">
        <f>หน้าแรก!C40</f>
        <v>เด็กหญิงศรัญญา  จันพวง</v>
      </c>
      <c r="L40" s="87"/>
      <c r="M40" s="87"/>
      <c r="N40" s="87"/>
      <c r="O40" s="87"/>
      <c r="P40" s="87"/>
      <c r="Q40" s="8">
        <f t="shared" si="2"/>
        <v>0</v>
      </c>
      <c r="R40" s="36" t="str">
        <f t="shared" si="3"/>
        <v>0</v>
      </c>
      <c r="S40" s="37">
        <v>34</v>
      </c>
      <c r="T40" s="66" t="str">
        <f>หน้าแรก!C40</f>
        <v>เด็กหญิงศรัญญา  จันพวง</v>
      </c>
      <c r="U40" s="87"/>
      <c r="V40" s="87"/>
      <c r="W40" s="87"/>
      <c r="X40" s="87"/>
      <c r="Y40" s="87"/>
      <c r="Z40" s="8">
        <f t="shared" si="4"/>
        <v>0</v>
      </c>
      <c r="AA40" s="36" t="str">
        <f t="shared" si="5"/>
        <v>0</v>
      </c>
      <c r="AB40" s="37">
        <v>34</v>
      </c>
      <c r="AC40" s="66" t="str">
        <f>หน้าแรก!C40</f>
        <v>เด็กหญิงศรัญญา  จันพวง</v>
      </c>
      <c r="AD40" s="87"/>
      <c r="AE40" s="87"/>
      <c r="AF40" s="87"/>
      <c r="AG40" s="87"/>
      <c r="AH40" s="87"/>
      <c r="AI40" s="8">
        <f t="shared" si="6"/>
        <v>0</v>
      </c>
      <c r="AJ40" s="36" t="str">
        <f t="shared" si="7"/>
        <v>0</v>
      </c>
      <c r="AK40" s="37">
        <v>34</v>
      </c>
      <c r="AL40" s="67">
        <f>หน้าแรก!AM40</f>
        <v>0</v>
      </c>
      <c r="AM40" s="87"/>
      <c r="AN40" s="87"/>
      <c r="AO40" s="87"/>
      <c r="AP40" s="87"/>
      <c r="AQ40" s="87"/>
      <c r="AR40" s="8">
        <f t="shared" si="8"/>
        <v>0</v>
      </c>
      <c r="AS40" s="36" t="str">
        <f t="shared" si="9"/>
        <v>0</v>
      </c>
    </row>
    <row r="41" spans="1:45" s="65" customFormat="1" ht="18.95" customHeight="1" x14ac:dyDescent="0.2">
      <c r="A41" s="37">
        <v>35</v>
      </c>
      <c r="B41" s="67" t="str">
        <f>หน้าแรก!C41</f>
        <v>เด็กหญิงสรัญญา  จันทวี</v>
      </c>
      <c r="C41" s="87"/>
      <c r="D41" s="87"/>
      <c r="E41" s="87"/>
      <c r="F41" s="87"/>
      <c r="G41" s="87"/>
      <c r="H41" s="8">
        <f t="shared" si="0"/>
        <v>0</v>
      </c>
      <c r="I41" s="36" t="str">
        <f t="shared" si="1"/>
        <v>0</v>
      </c>
      <c r="J41" s="37">
        <v>35</v>
      </c>
      <c r="K41" s="66" t="str">
        <f>หน้าแรก!C41</f>
        <v>เด็กหญิงสรัญญา  จันทวี</v>
      </c>
      <c r="L41" s="87"/>
      <c r="M41" s="87"/>
      <c r="N41" s="87"/>
      <c r="O41" s="87"/>
      <c r="P41" s="87"/>
      <c r="Q41" s="8">
        <f t="shared" si="2"/>
        <v>0</v>
      </c>
      <c r="R41" s="36" t="str">
        <f t="shared" si="3"/>
        <v>0</v>
      </c>
      <c r="S41" s="37">
        <v>35</v>
      </c>
      <c r="T41" s="66" t="str">
        <f>หน้าแรก!C41</f>
        <v>เด็กหญิงสรัญญา  จันทวี</v>
      </c>
      <c r="U41" s="87"/>
      <c r="V41" s="87"/>
      <c r="W41" s="87"/>
      <c r="X41" s="87"/>
      <c r="Y41" s="87"/>
      <c r="Z41" s="8">
        <f t="shared" si="4"/>
        <v>0</v>
      </c>
      <c r="AA41" s="36" t="str">
        <f t="shared" si="5"/>
        <v>0</v>
      </c>
      <c r="AB41" s="37">
        <v>35</v>
      </c>
      <c r="AC41" s="66" t="str">
        <f>หน้าแรก!C41</f>
        <v>เด็กหญิงสรัญญา  จันทวี</v>
      </c>
      <c r="AD41" s="87"/>
      <c r="AE41" s="87"/>
      <c r="AF41" s="87"/>
      <c r="AG41" s="87"/>
      <c r="AH41" s="87"/>
      <c r="AI41" s="8">
        <f t="shared" si="6"/>
        <v>0</v>
      </c>
      <c r="AJ41" s="36" t="str">
        <f t="shared" si="7"/>
        <v>0</v>
      </c>
      <c r="AK41" s="37">
        <v>35</v>
      </c>
      <c r="AL41" s="67">
        <f>หน้าแรก!AM41</f>
        <v>0</v>
      </c>
      <c r="AM41" s="87"/>
      <c r="AN41" s="87"/>
      <c r="AO41" s="87"/>
      <c r="AP41" s="87"/>
      <c r="AQ41" s="87"/>
      <c r="AR41" s="8">
        <f t="shared" si="8"/>
        <v>0</v>
      </c>
      <c r="AS41" s="36" t="str">
        <f t="shared" si="9"/>
        <v>0</v>
      </c>
    </row>
    <row r="42" spans="1:45" s="65" customFormat="1" ht="18.95" customHeight="1" x14ac:dyDescent="0.2">
      <c r="A42" s="37">
        <v>36</v>
      </c>
      <c r="B42" s="67" t="str">
        <f>หน้าแรก!C42</f>
        <v>เด็กหญิงสุนันทา  นามวงศ์</v>
      </c>
      <c r="C42" s="87"/>
      <c r="D42" s="87"/>
      <c r="E42" s="87"/>
      <c r="F42" s="87"/>
      <c r="G42" s="87"/>
      <c r="H42" s="8">
        <f t="shared" si="0"/>
        <v>0</v>
      </c>
      <c r="I42" s="36" t="str">
        <f t="shared" si="1"/>
        <v>0</v>
      </c>
      <c r="J42" s="37">
        <v>36</v>
      </c>
      <c r="K42" s="66" t="str">
        <f>หน้าแรก!C42</f>
        <v>เด็กหญิงสุนันทา  นามวงศ์</v>
      </c>
      <c r="L42" s="87"/>
      <c r="M42" s="87"/>
      <c r="N42" s="87"/>
      <c r="O42" s="87"/>
      <c r="P42" s="87"/>
      <c r="Q42" s="8">
        <f t="shared" si="2"/>
        <v>0</v>
      </c>
      <c r="R42" s="36" t="str">
        <f t="shared" si="3"/>
        <v>0</v>
      </c>
      <c r="S42" s="37">
        <v>36</v>
      </c>
      <c r="T42" s="66" t="str">
        <f>หน้าแรก!C42</f>
        <v>เด็กหญิงสุนันทา  นามวงศ์</v>
      </c>
      <c r="U42" s="87"/>
      <c r="V42" s="87"/>
      <c r="W42" s="87"/>
      <c r="X42" s="87"/>
      <c r="Y42" s="87"/>
      <c r="Z42" s="8">
        <f t="shared" si="4"/>
        <v>0</v>
      </c>
      <c r="AA42" s="36" t="str">
        <f t="shared" si="5"/>
        <v>0</v>
      </c>
      <c r="AB42" s="37">
        <v>36</v>
      </c>
      <c r="AC42" s="66" t="str">
        <f>หน้าแรก!C42</f>
        <v>เด็กหญิงสุนันทา  นามวงศ์</v>
      </c>
      <c r="AD42" s="87"/>
      <c r="AE42" s="87"/>
      <c r="AF42" s="87"/>
      <c r="AG42" s="87"/>
      <c r="AH42" s="87"/>
      <c r="AI42" s="8">
        <f t="shared" si="6"/>
        <v>0</v>
      </c>
      <c r="AJ42" s="36" t="str">
        <f t="shared" si="7"/>
        <v>0</v>
      </c>
      <c r="AK42" s="37">
        <v>36</v>
      </c>
      <c r="AL42" s="67">
        <f>หน้าแรก!AM42</f>
        <v>0</v>
      </c>
      <c r="AM42" s="87"/>
      <c r="AN42" s="87"/>
      <c r="AO42" s="87"/>
      <c r="AP42" s="87"/>
      <c r="AQ42" s="87"/>
      <c r="AR42" s="8">
        <f t="shared" si="8"/>
        <v>0</v>
      </c>
      <c r="AS42" s="36" t="str">
        <f t="shared" si="9"/>
        <v>0</v>
      </c>
    </row>
    <row r="43" spans="1:45" s="65" customFormat="1" ht="18.95" customHeight="1" x14ac:dyDescent="0.2">
      <c r="A43" s="37">
        <v>37</v>
      </c>
      <c r="B43" s="67" t="str">
        <f>หน้าแรก!C43</f>
        <v>เด็กหญิงสุภัสสร  เจริญศรี</v>
      </c>
      <c r="C43" s="87"/>
      <c r="D43" s="87"/>
      <c r="E43" s="87"/>
      <c r="F43" s="87"/>
      <c r="G43" s="87"/>
      <c r="H43" s="8">
        <f t="shared" si="0"/>
        <v>0</v>
      </c>
      <c r="I43" s="36" t="str">
        <f t="shared" si="1"/>
        <v>0</v>
      </c>
      <c r="J43" s="37">
        <v>37</v>
      </c>
      <c r="K43" s="66" t="str">
        <f>หน้าแรก!C43</f>
        <v>เด็กหญิงสุภัสสร  เจริญศรี</v>
      </c>
      <c r="L43" s="87"/>
      <c r="M43" s="87"/>
      <c r="N43" s="87"/>
      <c r="O43" s="87"/>
      <c r="P43" s="87"/>
      <c r="Q43" s="8">
        <f t="shared" si="2"/>
        <v>0</v>
      </c>
      <c r="R43" s="36" t="str">
        <f t="shared" si="3"/>
        <v>0</v>
      </c>
      <c r="S43" s="37">
        <v>37</v>
      </c>
      <c r="T43" s="66" t="str">
        <f>หน้าแรก!C43</f>
        <v>เด็กหญิงสุภัสสร  เจริญศรี</v>
      </c>
      <c r="U43" s="87"/>
      <c r="V43" s="87"/>
      <c r="W43" s="87"/>
      <c r="X43" s="87"/>
      <c r="Y43" s="87"/>
      <c r="Z43" s="8">
        <f t="shared" si="4"/>
        <v>0</v>
      </c>
      <c r="AA43" s="36" t="str">
        <f t="shared" si="5"/>
        <v>0</v>
      </c>
      <c r="AB43" s="37">
        <v>37</v>
      </c>
      <c r="AC43" s="66" t="str">
        <f>หน้าแรก!C43</f>
        <v>เด็กหญิงสุภัสสร  เจริญศรี</v>
      </c>
      <c r="AD43" s="87"/>
      <c r="AE43" s="87"/>
      <c r="AF43" s="87"/>
      <c r="AG43" s="87"/>
      <c r="AH43" s="87"/>
      <c r="AI43" s="8">
        <f t="shared" si="6"/>
        <v>0</v>
      </c>
      <c r="AJ43" s="36" t="str">
        <f t="shared" si="7"/>
        <v>0</v>
      </c>
      <c r="AK43" s="37">
        <v>37</v>
      </c>
      <c r="AL43" s="67">
        <f>หน้าแรก!AM43</f>
        <v>0</v>
      </c>
      <c r="AM43" s="87"/>
      <c r="AN43" s="87"/>
      <c r="AO43" s="87"/>
      <c r="AP43" s="87"/>
      <c r="AQ43" s="87"/>
      <c r="AR43" s="8">
        <f t="shared" si="8"/>
        <v>0</v>
      </c>
      <c r="AS43" s="36" t="str">
        <f t="shared" si="9"/>
        <v>0</v>
      </c>
    </row>
    <row r="44" spans="1:45" s="65" customFormat="1" ht="18.95" customHeight="1" x14ac:dyDescent="0.2">
      <c r="A44" s="37">
        <v>38</v>
      </c>
      <c r="B44" s="67" t="str">
        <f>หน้าแรก!C44</f>
        <v>เด็กหญิงสุวรรณิสา  พลนอก</v>
      </c>
      <c r="C44" s="87"/>
      <c r="D44" s="87"/>
      <c r="E44" s="87"/>
      <c r="F44" s="87"/>
      <c r="G44" s="87"/>
      <c r="H44" s="8">
        <f t="shared" si="0"/>
        <v>0</v>
      </c>
      <c r="I44" s="36" t="str">
        <f t="shared" si="1"/>
        <v>0</v>
      </c>
      <c r="J44" s="37">
        <v>38</v>
      </c>
      <c r="K44" s="66" t="str">
        <f>หน้าแรก!C44</f>
        <v>เด็กหญิงสุวรรณิสา  พลนอก</v>
      </c>
      <c r="L44" s="87"/>
      <c r="M44" s="87"/>
      <c r="N44" s="87"/>
      <c r="O44" s="87"/>
      <c r="P44" s="87"/>
      <c r="Q44" s="8">
        <f t="shared" si="2"/>
        <v>0</v>
      </c>
      <c r="R44" s="36" t="str">
        <f t="shared" si="3"/>
        <v>0</v>
      </c>
      <c r="S44" s="37">
        <v>38</v>
      </c>
      <c r="T44" s="66" t="str">
        <f>หน้าแรก!C44</f>
        <v>เด็กหญิงสุวรรณิสา  พลนอก</v>
      </c>
      <c r="U44" s="87"/>
      <c r="V44" s="87"/>
      <c r="W44" s="87"/>
      <c r="X44" s="87"/>
      <c r="Y44" s="87"/>
      <c r="Z44" s="8">
        <f t="shared" si="4"/>
        <v>0</v>
      </c>
      <c r="AA44" s="36" t="str">
        <f t="shared" si="5"/>
        <v>0</v>
      </c>
      <c r="AB44" s="37">
        <v>38</v>
      </c>
      <c r="AC44" s="66" t="str">
        <f>หน้าแรก!C44</f>
        <v>เด็กหญิงสุวรรณิสา  พลนอก</v>
      </c>
      <c r="AD44" s="87"/>
      <c r="AE44" s="87"/>
      <c r="AF44" s="87"/>
      <c r="AG44" s="87"/>
      <c r="AH44" s="87"/>
      <c r="AI44" s="8">
        <f t="shared" si="6"/>
        <v>0</v>
      </c>
      <c r="AJ44" s="36" t="str">
        <f t="shared" si="7"/>
        <v>0</v>
      </c>
      <c r="AK44" s="37">
        <v>38</v>
      </c>
      <c r="AL44" s="67">
        <f>หน้าแรก!AM44</f>
        <v>0</v>
      </c>
      <c r="AM44" s="87"/>
      <c r="AN44" s="87"/>
      <c r="AO44" s="87"/>
      <c r="AP44" s="87"/>
      <c r="AQ44" s="87"/>
      <c r="AR44" s="8">
        <f t="shared" si="8"/>
        <v>0</v>
      </c>
      <c r="AS44" s="36" t="str">
        <f t="shared" si="9"/>
        <v>0</v>
      </c>
    </row>
    <row r="45" spans="1:45" s="65" customFormat="1" ht="18.95" customHeight="1" x14ac:dyDescent="0.2">
      <c r="A45" s="37">
        <v>39</v>
      </c>
      <c r="B45" s="67" t="str">
        <f>หน้าแรก!C45</f>
        <v>เด็กหญิงหทัยรัตน์  สุวรรณกูฎ</v>
      </c>
      <c r="C45" s="87"/>
      <c r="D45" s="87"/>
      <c r="E45" s="87"/>
      <c r="F45" s="87"/>
      <c r="G45" s="87"/>
      <c r="H45" s="8">
        <f t="shared" si="0"/>
        <v>0</v>
      </c>
      <c r="I45" s="36" t="str">
        <f t="shared" si="1"/>
        <v>0</v>
      </c>
      <c r="J45" s="37">
        <v>39</v>
      </c>
      <c r="K45" s="66" t="str">
        <f>หน้าแรก!C45</f>
        <v>เด็กหญิงหทัยรัตน์  สุวรรณกูฎ</v>
      </c>
      <c r="L45" s="87"/>
      <c r="M45" s="87"/>
      <c r="N45" s="87"/>
      <c r="O45" s="87"/>
      <c r="P45" s="87"/>
      <c r="Q45" s="8">
        <f t="shared" si="2"/>
        <v>0</v>
      </c>
      <c r="R45" s="36" t="str">
        <f t="shared" si="3"/>
        <v>0</v>
      </c>
      <c r="S45" s="37">
        <v>39</v>
      </c>
      <c r="T45" s="66" t="str">
        <f>หน้าแรก!C45</f>
        <v>เด็กหญิงหทัยรัตน์  สุวรรณกูฎ</v>
      </c>
      <c r="U45" s="87"/>
      <c r="V45" s="87"/>
      <c r="W45" s="87"/>
      <c r="X45" s="87"/>
      <c r="Y45" s="87"/>
      <c r="Z45" s="8">
        <f t="shared" si="4"/>
        <v>0</v>
      </c>
      <c r="AA45" s="36" t="str">
        <f t="shared" si="5"/>
        <v>0</v>
      </c>
      <c r="AB45" s="37">
        <v>39</v>
      </c>
      <c r="AC45" s="66" t="str">
        <f>หน้าแรก!C45</f>
        <v>เด็กหญิงหทัยรัตน์  สุวรรณกูฎ</v>
      </c>
      <c r="AD45" s="87"/>
      <c r="AE45" s="87"/>
      <c r="AF45" s="87"/>
      <c r="AG45" s="87"/>
      <c r="AH45" s="87"/>
      <c r="AI45" s="8">
        <f t="shared" si="6"/>
        <v>0</v>
      </c>
      <c r="AJ45" s="36" t="str">
        <f t="shared" si="7"/>
        <v>0</v>
      </c>
      <c r="AK45" s="37">
        <v>39</v>
      </c>
      <c r="AL45" s="67">
        <f>หน้าแรก!AM45</f>
        <v>0</v>
      </c>
      <c r="AM45" s="87"/>
      <c r="AN45" s="87"/>
      <c r="AO45" s="87"/>
      <c r="AP45" s="87"/>
      <c r="AQ45" s="87"/>
      <c r="AR45" s="8">
        <f t="shared" si="8"/>
        <v>0</v>
      </c>
      <c r="AS45" s="36" t="str">
        <f t="shared" si="9"/>
        <v>0</v>
      </c>
    </row>
    <row r="46" spans="1:45" s="65" customFormat="1" ht="18.95" customHeight="1" x14ac:dyDescent="0.2">
      <c r="A46" s="37">
        <v>40</v>
      </c>
      <c r="B46" s="67" t="str">
        <f>หน้าแรก!C46</f>
        <v>เด็กหญิงอรทัย  สายดวง</v>
      </c>
      <c r="C46" s="87"/>
      <c r="D46" s="87"/>
      <c r="E46" s="87"/>
      <c r="F46" s="87"/>
      <c r="G46" s="87"/>
      <c r="H46" s="8">
        <f t="shared" si="0"/>
        <v>0</v>
      </c>
      <c r="I46" s="36" t="str">
        <f t="shared" si="1"/>
        <v>0</v>
      </c>
      <c r="J46" s="37">
        <v>40</v>
      </c>
      <c r="K46" s="66" t="str">
        <f>หน้าแรก!C46</f>
        <v>เด็กหญิงอรทัย  สายดวง</v>
      </c>
      <c r="L46" s="87"/>
      <c r="M46" s="87"/>
      <c r="N46" s="87"/>
      <c r="O46" s="87"/>
      <c r="P46" s="87"/>
      <c r="Q46" s="8">
        <f t="shared" si="2"/>
        <v>0</v>
      </c>
      <c r="R46" s="36" t="str">
        <f t="shared" si="3"/>
        <v>0</v>
      </c>
      <c r="S46" s="37">
        <v>40</v>
      </c>
      <c r="T46" s="66" t="str">
        <f>หน้าแรก!C46</f>
        <v>เด็กหญิงอรทัย  สายดวง</v>
      </c>
      <c r="U46" s="87"/>
      <c r="V46" s="87"/>
      <c r="W46" s="87"/>
      <c r="X46" s="87"/>
      <c r="Y46" s="87"/>
      <c r="Z46" s="8">
        <f t="shared" si="4"/>
        <v>0</v>
      </c>
      <c r="AA46" s="36" t="str">
        <f t="shared" si="5"/>
        <v>0</v>
      </c>
      <c r="AB46" s="37">
        <v>40</v>
      </c>
      <c r="AC46" s="66" t="str">
        <f>หน้าแรก!C46</f>
        <v>เด็กหญิงอรทัย  สายดวง</v>
      </c>
      <c r="AD46" s="87"/>
      <c r="AE46" s="87"/>
      <c r="AF46" s="87"/>
      <c r="AG46" s="87"/>
      <c r="AH46" s="87"/>
      <c r="AI46" s="8">
        <f t="shared" si="6"/>
        <v>0</v>
      </c>
      <c r="AJ46" s="36" t="str">
        <f t="shared" si="7"/>
        <v>0</v>
      </c>
      <c r="AK46" s="37">
        <v>40</v>
      </c>
      <c r="AL46" s="67">
        <f>หน้าแรก!AM46</f>
        <v>0</v>
      </c>
      <c r="AM46" s="87"/>
      <c r="AN46" s="87"/>
      <c r="AO46" s="87"/>
      <c r="AP46" s="87"/>
      <c r="AQ46" s="87"/>
      <c r="AR46" s="8">
        <f t="shared" si="8"/>
        <v>0</v>
      </c>
      <c r="AS46" s="36" t="str">
        <f t="shared" si="9"/>
        <v>0</v>
      </c>
    </row>
    <row r="47" spans="1:45" s="65" customFormat="1" ht="18.95" customHeight="1" x14ac:dyDescent="0.2">
      <c r="A47" s="37">
        <v>41</v>
      </c>
      <c r="B47" s="67" t="str">
        <f>หน้าแรก!C47</f>
        <v>เด็กหญิงอาริญา  โลมากาล</v>
      </c>
      <c r="C47" s="87"/>
      <c r="D47" s="87"/>
      <c r="E47" s="87"/>
      <c r="F47" s="87"/>
      <c r="G47" s="87"/>
      <c r="H47" s="8">
        <f t="shared" si="0"/>
        <v>0</v>
      </c>
      <c r="I47" s="36" t="str">
        <f t="shared" si="1"/>
        <v>0</v>
      </c>
      <c r="J47" s="37">
        <v>41</v>
      </c>
      <c r="K47" s="66" t="str">
        <f>หน้าแรก!C47</f>
        <v>เด็กหญิงอาริญา  โลมากาล</v>
      </c>
      <c r="L47" s="87"/>
      <c r="M47" s="87"/>
      <c r="N47" s="87"/>
      <c r="O47" s="87"/>
      <c r="P47" s="87"/>
      <c r="Q47" s="8">
        <f t="shared" si="2"/>
        <v>0</v>
      </c>
      <c r="R47" s="36" t="str">
        <f t="shared" si="3"/>
        <v>0</v>
      </c>
      <c r="S47" s="37">
        <v>41</v>
      </c>
      <c r="T47" s="66" t="str">
        <f>หน้าแรก!C47</f>
        <v>เด็กหญิงอาริญา  โลมากาล</v>
      </c>
      <c r="U47" s="87"/>
      <c r="V47" s="87"/>
      <c r="W47" s="87"/>
      <c r="X47" s="87"/>
      <c r="Y47" s="87"/>
      <c r="Z47" s="8">
        <f t="shared" si="4"/>
        <v>0</v>
      </c>
      <c r="AA47" s="36" t="str">
        <f t="shared" si="5"/>
        <v>0</v>
      </c>
      <c r="AB47" s="37">
        <v>41</v>
      </c>
      <c r="AC47" s="66" t="str">
        <f>หน้าแรก!C47</f>
        <v>เด็กหญิงอาริญา  โลมากาล</v>
      </c>
      <c r="AD47" s="87"/>
      <c r="AE47" s="87"/>
      <c r="AF47" s="87"/>
      <c r="AG47" s="87"/>
      <c r="AH47" s="87"/>
      <c r="AI47" s="8">
        <f t="shared" si="6"/>
        <v>0</v>
      </c>
      <c r="AJ47" s="36" t="str">
        <f t="shared" si="7"/>
        <v>0</v>
      </c>
      <c r="AK47" s="37">
        <v>41</v>
      </c>
      <c r="AL47" s="67">
        <f>หน้าแรก!AM47</f>
        <v>0</v>
      </c>
      <c r="AM47" s="87"/>
      <c r="AN47" s="87"/>
      <c r="AO47" s="87"/>
      <c r="AP47" s="87"/>
      <c r="AQ47" s="87"/>
      <c r="AR47" s="8">
        <f t="shared" si="8"/>
        <v>0</v>
      </c>
      <c r="AS47" s="36" t="str">
        <f t="shared" si="9"/>
        <v>0</v>
      </c>
    </row>
    <row r="48" spans="1:45" s="65" customFormat="1" ht="18.95" customHeight="1" x14ac:dyDescent="0.2">
      <c r="A48" s="37"/>
      <c r="B48" s="67"/>
      <c r="C48" s="87"/>
      <c r="D48" s="87"/>
      <c r="E48" s="87"/>
      <c r="F48" s="87"/>
      <c r="G48" s="87"/>
      <c r="H48" s="8"/>
      <c r="I48" s="36"/>
      <c r="J48" s="37"/>
      <c r="K48" s="67"/>
      <c r="L48" s="87"/>
      <c r="M48" s="87"/>
      <c r="N48" s="87"/>
      <c r="O48" s="87"/>
      <c r="P48" s="87"/>
      <c r="Q48" s="8"/>
      <c r="R48" s="36"/>
      <c r="S48" s="37"/>
      <c r="T48" s="67"/>
      <c r="U48" s="87"/>
      <c r="V48" s="87"/>
      <c r="W48" s="87"/>
      <c r="X48" s="87"/>
      <c r="Y48" s="87"/>
      <c r="Z48" s="8"/>
      <c r="AA48" s="36"/>
      <c r="AB48" s="37"/>
      <c r="AC48" s="67"/>
      <c r="AD48" s="87"/>
      <c r="AE48" s="87"/>
      <c r="AF48" s="87"/>
      <c r="AG48" s="87"/>
      <c r="AH48" s="87"/>
      <c r="AI48" s="8"/>
      <c r="AJ48" s="36"/>
      <c r="AK48" s="37"/>
      <c r="AL48" s="67"/>
      <c r="AM48" s="87"/>
      <c r="AN48" s="87"/>
      <c r="AO48" s="87"/>
      <c r="AP48" s="87"/>
      <c r="AQ48" s="87"/>
      <c r="AR48" s="8"/>
      <c r="AS48" s="36"/>
    </row>
    <row r="49" spans="1:45" s="65" customFormat="1" ht="18.95" customHeight="1" x14ac:dyDescent="0.2">
      <c r="A49" s="37"/>
      <c r="B49" s="67"/>
      <c r="C49" s="87"/>
      <c r="D49" s="87"/>
      <c r="E49" s="87"/>
      <c r="F49" s="87"/>
      <c r="G49" s="87"/>
      <c r="H49" s="8"/>
      <c r="I49" s="36"/>
      <c r="J49" s="37"/>
      <c r="K49" s="67"/>
      <c r="L49" s="87"/>
      <c r="M49" s="87"/>
      <c r="N49" s="87"/>
      <c r="O49" s="87"/>
      <c r="P49" s="87"/>
      <c r="Q49" s="8"/>
      <c r="R49" s="36"/>
      <c r="S49" s="37"/>
      <c r="T49" s="67"/>
      <c r="U49" s="87"/>
      <c r="V49" s="87"/>
      <c r="W49" s="87"/>
      <c r="X49" s="87"/>
      <c r="Y49" s="87"/>
      <c r="Z49" s="8"/>
      <c r="AA49" s="36"/>
      <c r="AB49" s="37"/>
      <c r="AC49" s="67"/>
      <c r="AD49" s="87"/>
      <c r="AE49" s="87"/>
      <c r="AF49" s="87"/>
      <c r="AG49" s="87"/>
      <c r="AH49" s="87"/>
      <c r="AI49" s="8"/>
      <c r="AJ49" s="36"/>
      <c r="AK49" s="37"/>
      <c r="AL49" s="67"/>
      <c r="AM49" s="87"/>
      <c r="AN49" s="87"/>
      <c r="AO49" s="87"/>
      <c r="AP49" s="87"/>
      <c r="AQ49" s="87"/>
      <c r="AR49" s="8"/>
      <c r="AS49" s="36"/>
    </row>
    <row r="50" spans="1:45" s="65" customFormat="1" ht="18.95" customHeight="1" x14ac:dyDescent="0.2">
      <c r="A50" s="37"/>
      <c r="B50" s="67"/>
      <c r="C50" s="87"/>
      <c r="D50" s="87"/>
      <c r="E50" s="87"/>
      <c r="F50" s="87"/>
      <c r="G50" s="87"/>
      <c r="H50" s="8"/>
      <c r="I50" s="36"/>
      <c r="J50" s="37"/>
      <c r="K50" s="67"/>
      <c r="L50" s="87"/>
      <c r="M50" s="87"/>
      <c r="N50" s="87"/>
      <c r="O50" s="87"/>
      <c r="P50" s="87"/>
      <c r="Q50" s="8"/>
      <c r="R50" s="36"/>
      <c r="S50" s="37"/>
      <c r="T50" s="67"/>
      <c r="U50" s="87"/>
      <c r="V50" s="87"/>
      <c r="W50" s="87"/>
      <c r="X50" s="87"/>
      <c r="Y50" s="87"/>
      <c r="Z50" s="8"/>
      <c r="AA50" s="36"/>
      <c r="AB50" s="37"/>
      <c r="AC50" s="67"/>
      <c r="AD50" s="87"/>
      <c r="AE50" s="87"/>
      <c r="AF50" s="87"/>
      <c r="AG50" s="87"/>
      <c r="AH50" s="87"/>
      <c r="AI50" s="8"/>
      <c r="AJ50" s="36"/>
      <c r="AK50" s="37"/>
      <c r="AL50" s="67"/>
      <c r="AM50" s="87"/>
      <c r="AN50" s="87"/>
      <c r="AO50" s="87"/>
      <c r="AP50" s="87"/>
      <c r="AQ50" s="87"/>
      <c r="AR50" s="8"/>
      <c r="AS50" s="36"/>
    </row>
    <row r="51" spans="1:45" s="65" customFormat="1" ht="18.95" customHeight="1" thickBot="1" x14ac:dyDescent="0.25">
      <c r="A51" s="37"/>
      <c r="B51" s="68"/>
      <c r="C51" s="88"/>
      <c r="D51" s="88"/>
      <c r="E51" s="88"/>
      <c r="F51" s="88"/>
      <c r="G51" s="88"/>
      <c r="H51" s="8"/>
      <c r="I51" s="36"/>
      <c r="J51" s="37"/>
      <c r="K51" s="68"/>
      <c r="L51" s="88"/>
      <c r="M51" s="88"/>
      <c r="N51" s="88"/>
      <c r="O51" s="88"/>
      <c r="P51" s="88"/>
      <c r="Q51" s="8"/>
      <c r="R51" s="36"/>
      <c r="S51" s="37"/>
      <c r="T51" s="68"/>
      <c r="U51" s="88"/>
      <c r="V51" s="88"/>
      <c r="W51" s="88"/>
      <c r="X51" s="88"/>
      <c r="Y51" s="88"/>
      <c r="Z51" s="8"/>
      <c r="AA51" s="36"/>
      <c r="AB51" s="37"/>
      <c r="AC51" s="68"/>
      <c r="AD51" s="88"/>
      <c r="AE51" s="88"/>
      <c r="AF51" s="88"/>
      <c r="AG51" s="88"/>
      <c r="AH51" s="88"/>
      <c r="AI51" s="8"/>
      <c r="AJ51" s="36"/>
      <c r="AK51" s="37"/>
      <c r="AL51" s="68"/>
      <c r="AM51" s="88"/>
      <c r="AN51" s="88"/>
      <c r="AO51" s="88"/>
      <c r="AP51" s="88"/>
      <c r="AQ51" s="88"/>
      <c r="AR51" s="8"/>
      <c r="AS51" s="36"/>
    </row>
    <row r="52" spans="1:45" s="65" customFormat="1" ht="18.95" customHeight="1" x14ac:dyDescent="0.2">
      <c r="A52" s="175" t="s">
        <v>12</v>
      </c>
      <c r="B52" s="176"/>
      <c r="C52" s="23">
        <f>SUM(C7:C51)</f>
        <v>6</v>
      </c>
      <c r="D52" s="23">
        <f t="shared" ref="D52:H52" si="10">SUM(D7:D51)</f>
        <v>6</v>
      </c>
      <c r="E52" s="23">
        <f t="shared" si="10"/>
        <v>6</v>
      </c>
      <c r="F52" s="23">
        <f t="shared" si="10"/>
        <v>6</v>
      </c>
      <c r="G52" s="23">
        <f t="shared" si="10"/>
        <v>6</v>
      </c>
      <c r="H52" s="23">
        <f t="shared" si="10"/>
        <v>30</v>
      </c>
      <c r="I52" s="24"/>
      <c r="J52" s="175" t="s">
        <v>12</v>
      </c>
      <c r="K52" s="176"/>
      <c r="L52" s="23">
        <f>SUM(L7:L51)</f>
        <v>6</v>
      </c>
      <c r="M52" s="23">
        <f t="shared" ref="M52:Q52" si="11">SUM(M7:M51)</f>
        <v>6</v>
      </c>
      <c r="N52" s="23">
        <f t="shared" si="11"/>
        <v>6</v>
      </c>
      <c r="O52" s="23">
        <f t="shared" si="11"/>
        <v>6</v>
      </c>
      <c r="P52" s="23">
        <f t="shared" si="11"/>
        <v>6</v>
      </c>
      <c r="Q52" s="23">
        <f t="shared" si="11"/>
        <v>30</v>
      </c>
      <c r="R52" s="24"/>
      <c r="S52" s="175" t="s">
        <v>12</v>
      </c>
      <c r="T52" s="176"/>
      <c r="U52" s="23">
        <f>SUM(U7:U51)</f>
        <v>6</v>
      </c>
      <c r="V52" s="23">
        <f t="shared" ref="V52:Z52" si="12">SUM(V7:V51)</f>
        <v>6</v>
      </c>
      <c r="W52" s="23">
        <f t="shared" si="12"/>
        <v>6</v>
      </c>
      <c r="X52" s="23">
        <f t="shared" si="12"/>
        <v>6</v>
      </c>
      <c r="Y52" s="23">
        <f t="shared" si="12"/>
        <v>6</v>
      </c>
      <c r="Z52" s="23">
        <f t="shared" si="12"/>
        <v>30</v>
      </c>
      <c r="AA52" s="24"/>
      <c r="AB52" s="175" t="s">
        <v>12</v>
      </c>
      <c r="AC52" s="176"/>
      <c r="AD52" s="23">
        <f>SUM(AD7:AD51)</f>
        <v>6</v>
      </c>
      <c r="AE52" s="23">
        <f t="shared" ref="AE52:AI52" si="13">SUM(AE7:AE51)</f>
        <v>6</v>
      </c>
      <c r="AF52" s="23">
        <f t="shared" si="13"/>
        <v>6</v>
      </c>
      <c r="AG52" s="23">
        <f t="shared" si="13"/>
        <v>6</v>
      </c>
      <c r="AH52" s="23">
        <f t="shared" si="13"/>
        <v>6</v>
      </c>
      <c r="AI52" s="23">
        <f t="shared" si="13"/>
        <v>30</v>
      </c>
      <c r="AJ52" s="24"/>
      <c r="AK52" s="175" t="s">
        <v>12</v>
      </c>
      <c r="AL52" s="176"/>
      <c r="AM52" s="23">
        <f>SUM(AM7:AM51)</f>
        <v>6</v>
      </c>
      <c r="AN52" s="23">
        <f t="shared" ref="AN52:AR52" si="14">SUM(AN7:AN51)</f>
        <v>6</v>
      </c>
      <c r="AO52" s="23">
        <f t="shared" si="14"/>
        <v>6</v>
      </c>
      <c r="AP52" s="23">
        <f t="shared" si="14"/>
        <v>6</v>
      </c>
      <c r="AQ52" s="23">
        <f t="shared" si="14"/>
        <v>6</v>
      </c>
      <c r="AR52" s="23">
        <f t="shared" si="14"/>
        <v>30</v>
      </c>
      <c r="AS52" s="24"/>
    </row>
    <row r="53" spans="1:45" s="65" customFormat="1" ht="18.95" customHeight="1" thickBot="1" x14ac:dyDescent="0.25">
      <c r="A53" s="179" t="s">
        <v>18</v>
      </c>
      <c r="B53" s="180"/>
      <c r="C53" s="55">
        <f>(100/(C6*I2))*C52</f>
        <v>4.8780487804878048</v>
      </c>
      <c r="D53" s="55">
        <f>(100/(D6*I2))*D52</f>
        <v>4.8780487804878048</v>
      </c>
      <c r="E53" s="55">
        <f>(100/(E6*I2))*E52</f>
        <v>4.8780487804878048</v>
      </c>
      <c r="F53" s="55">
        <f>(100/(F6*I2))*F52</f>
        <v>4.8780487804878048</v>
      </c>
      <c r="G53" s="55">
        <f>(100/(G6*I2))*G52</f>
        <v>4.8780487804878048</v>
      </c>
      <c r="H53" s="55">
        <f>(100/(H6*I2))*H52</f>
        <v>4.8780487804878048</v>
      </c>
      <c r="I53" s="70"/>
      <c r="J53" s="179" t="s">
        <v>18</v>
      </c>
      <c r="K53" s="180"/>
      <c r="L53" s="55">
        <f>(100/(L6*R2))*L52</f>
        <v>4.8780487804878048</v>
      </c>
      <c r="M53" s="55">
        <f>(100/(M6*R2))*M52</f>
        <v>4.8780487804878048</v>
      </c>
      <c r="N53" s="55">
        <f>(100/(N6*R2))*N52</f>
        <v>4.8780487804878048</v>
      </c>
      <c r="O53" s="55">
        <f>(100/(O6*R2))*O52</f>
        <v>4.8780487804878048</v>
      </c>
      <c r="P53" s="55">
        <f>(100/(P6*R2))*P52</f>
        <v>4.8780487804878048</v>
      </c>
      <c r="Q53" s="55">
        <f>(100/(Q6*R2))*Q52</f>
        <v>4.8780487804878048</v>
      </c>
      <c r="R53" s="70"/>
      <c r="S53" s="179" t="s">
        <v>18</v>
      </c>
      <c r="T53" s="180"/>
      <c r="U53" s="55">
        <f>(100/(U6*AA2))*U52</f>
        <v>4.8780487804878048</v>
      </c>
      <c r="V53" s="55">
        <f>(100/(V6*AA2))*V52</f>
        <v>4.8780487804878048</v>
      </c>
      <c r="W53" s="55">
        <f>(100/(W6*AA2))*W52</f>
        <v>4.8780487804878048</v>
      </c>
      <c r="X53" s="55">
        <f>(100/(X6*AA2))*X52</f>
        <v>4.8780487804878048</v>
      </c>
      <c r="Y53" s="55">
        <f>(100/(Y6*AA2))*Y52</f>
        <v>4.8780487804878048</v>
      </c>
      <c r="Z53" s="55">
        <f>(100/(Z6*AA2))*Z52</f>
        <v>4.8780487804878048</v>
      </c>
      <c r="AA53" s="70"/>
      <c r="AB53" s="179" t="s">
        <v>18</v>
      </c>
      <c r="AC53" s="180"/>
      <c r="AD53" s="55">
        <f>(100/(AD6*AJ2))*AD52</f>
        <v>4.8780487804878048</v>
      </c>
      <c r="AE53" s="55">
        <f>(100/(AE6*AJ2))*AE52</f>
        <v>4.8780487804878048</v>
      </c>
      <c r="AF53" s="55">
        <f>(100/(AF6*AJ2))*AF52</f>
        <v>4.8780487804878048</v>
      </c>
      <c r="AG53" s="55">
        <f>(100/(AG6*AJ2))*AG52</f>
        <v>4.8780487804878048</v>
      </c>
      <c r="AH53" s="55">
        <f>(100/(AH6*AJ2))*AH52</f>
        <v>4.8780487804878048</v>
      </c>
      <c r="AI53" s="55">
        <f>(100/(AI6*AJ2))*AI52</f>
        <v>4.8780487804878048</v>
      </c>
      <c r="AJ53" s="70"/>
      <c r="AK53" s="179" t="s">
        <v>18</v>
      </c>
      <c r="AL53" s="180"/>
      <c r="AM53" s="55">
        <f>(100/(AM6*AS2))*AM52</f>
        <v>4.8780487804878048</v>
      </c>
      <c r="AN53" s="55">
        <f>(100/(AN6*AS2))*AN52</f>
        <v>4.8780487804878048</v>
      </c>
      <c r="AO53" s="55">
        <f>(100/(AO6*AS2))*AO52</f>
        <v>4.8780487804878048</v>
      </c>
      <c r="AP53" s="55">
        <f>(100/(AP6*AS2))*AP52</f>
        <v>4.8780487804878048</v>
      </c>
      <c r="AQ53" s="55">
        <f>(100/(AQ6*AS2))*AQ52</f>
        <v>4.8780487804878048</v>
      </c>
      <c r="AR53" s="55">
        <f>(100/(AR6*AS2))*AR52</f>
        <v>4.8780487804878048</v>
      </c>
      <c r="AS53" s="70"/>
    </row>
  </sheetData>
  <sheetProtection password="9F5A" sheet="1" objects="1" scenarios="1"/>
  <mergeCells count="40">
    <mergeCell ref="A53:B53"/>
    <mergeCell ref="I4:I6"/>
    <mergeCell ref="A1:I1"/>
    <mergeCell ref="J1:R1"/>
    <mergeCell ref="J4:J6"/>
    <mergeCell ref="K4:K6"/>
    <mergeCell ref="L4:P4"/>
    <mergeCell ref="Q4:Q5"/>
    <mergeCell ref="R4:R6"/>
    <mergeCell ref="J52:K52"/>
    <mergeCell ref="A4:A6"/>
    <mergeCell ref="B4:B6"/>
    <mergeCell ref="C4:G4"/>
    <mergeCell ref="H4:H5"/>
    <mergeCell ref="A52:B52"/>
    <mergeCell ref="J53:K53"/>
    <mergeCell ref="S1:AA1"/>
    <mergeCell ref="S4:S6"/>
    <mergeCell ref="T4:T6"/>
    <mergeCell ref="U4:Y4"/>
    <mergeCell ref="Z4:Z5"/>
    <mergeCell ref="AA4:AA6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52:T52"/>
    <mergeCell ref="S53:T53"/>
    <mergeCell ref="AB52:AC52"/>
    <mergeCell ref="AB53:AC53"/>
    <mergeCell ref="AK52:AL52"/>
    <mergeCell ref="AK53:AL5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view="pageBreakPreview" topLeftCell="A52" zoomScale="110" zoomScaleSheetLayoutView="110" workbookViewId="0">
      <selection activeCell="D9" sqref="D9"/>
    </sheetView>
  </sheetViews>
  <sheetFormatPr defaultRowHeight="14.25" x14ac:dyDescent="0.2"/>
  <cols>
    <col min="1" max="1" width="6.5" customWidth="1"/>
    <col min="2" max="2" width="20.625" customWidth="1"/>
    <col min="3" max="3" width="6.875" customWidth="1"/>
    <col min="4" max="5" width="6.75" customWidth="1"/>
    <col min="6" max="6" width="7.125" customWidth="1"/>
    <col min="7" max="7" width="7.5" customWidth="1"/>
    <col min="8" max="8" width="5.75" customWidth="1"/>
    <col min="9" max="9" width="6.125" customWidth="1"/>
    <col min="10" max="10" width="7.75" customWidth="1"/>
  </cols>
  <sheetData>
    <row r="1" spans="1:10" s="20" customFormat="1" ht="18.95" customHeight="1" x14ac:dyDescent="0.25">
      <c r="A1" s="228" t="s">
        <v>40</v>
      </c>
      <c r="B1" s="228"/>
      <c r="C1" s="228"/>
      <c r="D1" s="228"/>
      <c r="E1" s="228"/>
      <c r="F1" s="228"/>
      <c r="G1" s="228"/>
      <c r="H1" s="228"/>
      <c r="I1" s="228"/>
    </row>
    <row r="2" spans="1:10" s="20" customFormat="1" ht="18.95" customHeight="1" thickBot="1" x14ac:dyDescent="0.3">
      <c r="A2" s="29" t="s">
        <v>1</v>
      </c>
      <c r="B2" s="76" t="str">
        <f>หน้าแรก!$C$1</f>
        <v>คณิตศาสตร์</v>
      </c>
      <c r="C2" s="29" t="s">
        <v>2</v>
      </c>
      <c r="D2" s="29"/>
      <c r="E2" s="76" t="str">
        <f>หน้าแรก!$C$2</f>
        <v>ค21101</v>
      </c>
      <c r="F2" s="29" t="s">
        <v>3</v>
      </c>
      <c r="H2" s="19" t="str">
        <f>หน้าแรก!$C$3</f>
        <v>1/1</v>
      </c>
      <c r="I2" s="17"/>
    </row>
    <row r="3" spans="1:10" s="20" customFormat="1" ht="18.95" customHeight="1" x14ac:dyDescent="0.25">
      <c r="A3" s="170" t="s">
        <v>8</v>
      </c>
      <c r="B3" s="158" t="s">
        <v>9</v>
      </c>
      <c r="C3" s="229" t="s">
        <v>41</v>
      </c>
      <c r="D3" s="232"/>
      <c r="E3" s="232"/>
      <c r="F3" s="232"/>
      <c r="G3" s="196"/>
      <c r="H3" s="229" t="s">
        <v>12</v>
      </c>
      <c r="I3" s="226" t="s">
        <v>121</v>
      </c>
      <c r="J3" s="187" t="s">
        <v>41</v>
      </c>
    </row>
    <row r="4" spans="1:10" s="20" customFormat="1" ht="18.95" customHeight="1" x14ac:dyDescent="0.25">
      <c r="A4" s="171"/>
      <c r="B4" s="159"/>
      <c r="C4" s="231"/>
      <c r="D4" s="233"/>
      <c r="E4" s="233"/>
      <c r="F4" s="233"/>
      <c r="G4" s="234"/>
      <c r="H4" s="230"/>
      <c r="I4" s="227"/>
      <c r="J4" s="224"/>
    </row>
    <row r="5" spans="1:10" s="20" customFormat="1" ht="36" customHeight="1" x14ac:dyDescent="0.25">
      <c r="A5" s="182"/>
      <c r="B5" s="183"/>
      <c r="C5" s="50" t="s">
        <v>116</v>
      </c>
      <c r="D5" s="50" t="s">
        <v>117</v>
      </c>
      <c r="E5" s="50" t="s">
        <v>118</v>
      </c>
      <c r="F5" s="50" t="s">
        <v>119</v>
      </c>
      <c r="G5" s="50" t="s">
        <v>120</v>
      </c>
      <c r="H5" s="231"/>
      <c r="I5" s="227"/>
      <c r="J5" s="224"/>
    </row>
    <row r="6" spans="1:10" s="20" customFormat="1" ht="18.95" customHeight="1" thickBot="1" x14ac:dyDescent="0.3">
      <c r="A6" s="172"/>
      <c r="B6" s="160"/>
      <c r="C6" s="75">
        <v>3</v>
      </c>
      <c r="D6" s="75">
        <v>3</v>
      </c>
      <c r="E6" s="75">
        <v>3</v>
      </c>
      <c r="F6" s="75">
        <v>3</v>
      </c>
      <c r="G6" s="75">
        <v>3</v>
      </c>
      <c r="H6" s="84">
        <v>15</v>
      </c>
      <c r="I6" s="85" t="s">
        <v>122</v>
      </c>
      <c r="J6" s="225"/>
    </row>
    <row r="7" spans="1:10" s="20" customFormat="1" ht="18.95" customHeight="1" x14ac:dyDescent="0.5">
      <c r="A7" s="35">
        <v>1</v>
      </c>
      <c r="B7" s="31" t="str">
        <f>หน้าแรก!C7</f>
        <v>เด็กชายกิตติธัช  วงศ์เกย</v>
      </c>
      <c r="C7" s="8" t="str">
        <f>สมรรถนะ5ด้าน!I7</f>
        <v>3</v>
      </c>
      <c r="D7" s="8" t="str">
        <f>สมรรถนะ5ด้าน!R7</f>
        <v>3</v>
      </c>
      <c r="E7" s="8" t="str">
        <f>สมรรถนะ5ด้าน!AA7</f>
        <v>3</v>
      </c>
      <c r="F7" s="8" t="str">
        <f>สมรรถนะ5ด้าน!AJ7</f>
        <v>3</v>
      </c>
      <c r="G7" s="8" t="str">
        <f>สมรรถนะ5ด้าน!AS7</f>
        <v>3</v>
      </c>
      <c r="H7" s="34">
        <f>C7+D7+E7+F7+G7</f>
        <v>15</v>
      </c>
      <c r="I7" s="8" t="str">
        <f>IF(H7&gt;12,"3",IF(H7&gt;8,"2",IF(H7&gt;0,"1","0")))</f>
        <v>3</v>
      </c>
      <c r="J7" s="8" t="str">
        <f>IF(H7&gt;12,"ดีเยี่ยม",IF(H7&gt;8,"ดี",IF(H7&gt;1,"ผ่าน","ไม่ผ่าน")))</f>
        <v>ดีเยี่ยม</v>
      </c>
    </row>
    <row r="8" spans="1:10" s="20" customFormat="1" ht="18.95" customHeight="1" x14ac:dyDescent="0.5">
      <c r="A8" s="37">
        <v>2</v>
      </c>
      <c r="B8" s="4" t="str">
        <f>หน้าแรก!C8</f>
        <v>เด็กชายกิตติศักดิ์  มณีสวาท</v>
      </c>
      <c r="C8" s="8" t="str">
        <f>สมรรถนะ5ด้าน!I8</f>
        <v>2</v>
      </c>
      <c r="D8" s="8" t="str">
        <f>สมรรถนะ5ด้าน!R8</f>
        <v>2</v>
      </c>
      <c r="E8" s="8" t="str">
        <f>สมรรถนะ5ด้าน!AA8</f>
        <v>2</v>
      </c>
      <c r="F8" s="8" t="str">
        <f>สมรรถนะ5ด้าน!AJ8</f>
        <v>2</v>
      </c>
      <c r="G8" s="8" t="str">
        <f>สมรรถนะ5ด้าน!AS8</f>
        <v>2</v>
      </c>
      <c r="H8" s="34">
        <f>C8+D8+E8+F8+G8</f>
        <v>10</v>
      </c>
      <c r="I8" s="6" t="str">
        <f t="shared" ref="I8:I47" si="0">IF(H8&gt;12,"3",IF(H8&gt;8,"2",IF(H8&gt;0,"1","0")))</f>
        <v>2</v>
      </c>
      <c r="J8" s="6" t="str">
        <f t="shared" ref="J8:J47" si="1">IF(H8&gt;12,"ดีเยี่ยม",IF(H8&gt;8,"ดี",IF(H8&gt;1,"ผ่าน","ไม่ผ่าน")))</f>
        <v>ดี</v>
      </c>
    </row>
    <row r="9" spans="1:10" s="20" customFormat="1" ht="18.95" customHeight="1" x14ac:dyDescent="0.5">
      <c r="A9" s="37">
        <v>3</v>
      </c>
      <c r="B9" s="4" t="str">
        <f>หน้าแรก!C9</f>
        <v>เด็กชายฉัตรเกล้า  จุทามณี</v>
      </c>
      <c r="C9" s="8" t="str">
        <f>สมรรถนะ5ด้าน!I9</f>
        <v>1</v>
      </c>
      <c r="D9" s="8" t="str">
        <f>สมรรถนะ5ด้าน!R9</f>
        <v>1</v>
      </c>
      <c r="E9" s="8" t="str">
        <f>สมรรถนะ5ด้าน!AA9</f>
        <v>1</v>
      </c>
      <c r="F9" s="8" t="str">
        <f>สมรรถนะ5ด้าน!AJ9</f>
        <v>1</v>
      </c>
      <c r="G9" s="8" t="str">
        <f>สมรรถนะ5ด้าน!AS9</f>
        <v>1</v>
      </c>
      <c r="H9" s="34">
        <f>C9+D9+E9+F9+G9</f>
        <v>5</v>
      </c>
      <c r="I9" s="6" t="str">
        <f t="shared" si="0"/>
        <v>1</v>
      </c>
      <c r="J9" s="6" t="str">
        <f t="shared" si="1"/>
        <v>ผ่าน</v>
      </c>
    </row>
    <row r="10" spans="1:10" s="20" customFormat="1" ht="18.95" customHeight="1" x14ac:dyDescent="0.5">
      <c r="A10" s="37">
        <v>4</v>
      </c>
      <c r="B10" s="4" t="str">
        <f>หน้าแรก!C10</f>
        <v>เด็กชายนนธวัฒน์  น้วยวรรณะ</v>
      </c>
      <c r="C10" s="8" t="str">
        <f>สมรรถนะ5ด้าน!I10</f>
        <v>0</v>
      </c>
      <c r="D10" s="8" t="str">
        <f>สมรรถนะ5ด้าน!R10</f>
        <v>0</v>
      </c>
      <c r="E10" s="8" t="str">
        <f>สมรรถนะ5ด้าน!AA10</f>
        <v>0</v>
      </c>
      <c r="F10" s="8" t="str">
        <f>สมรรถนะ5ด้าน!AJ10</f>
        <v>0</v>
      </c>
      <c r="G10" s="8" t="str">
        <f>สมรรถนะ5ด้าน!AS10</f>
        <v>0</v>
      </c>
      <c r="H10" s="34">
        <f t="shared" ref="H10:H47" si="2">C10+D10+E10+F10+G10</f>
        <v>0</v>
      </c>
      <c r="I10" s="6" t="str">
        <f t="shared" si="0"/>
        <v>0</v>
      </c>
      <c r="J10" s="6" t="str">
        <f t="shared" si="1"/>
        <v>ไม่ผ่าน</v>
      </c>
    </row>
    <row r="11" spans="1:10" s="20" customFormat="1" ht="18.95" customHeight="1" x14ac:dyDescent="0.5">
      <c r="A11" s="37">
        <v>5</v>
      </c>
      <c r="B11" s="4" t="str">
        <f>หน้าแรก!C11</f>
        <v>เด็กชายประสิทธิ์  ภูแดนผา</v>
      </c>
      <c r="C11" s="8" t="str">
        <f>สมรรถนะ5ด้าน!I11</f>
        <v>0</v>
      </c>
      <c r="D11" s="8" t="str">
        <f>สมรรถนะ5ด้าน!R11</f>
        <v>0</v>
      </c>
      <c r="E11" s="8" t="str">
        <f>สมรรถนะ5ด้าน!AA11</f>
        <v>0</v>
      </c>
      <c r="F11" s="8" t="str">
        <f>สมรรถนะ5ด้าน!AJ11</f>
        <v>0</v>
      </c>
      <c r="G11" s="8" t="str">
        <f>สมรรถนะ5ด้าน!AS11</f>
        <v>0</v>
      </c>
      <c r="H11" s="34">
        <f t="shared" si="2"/>
        <v>0</v>
      </c>
      <c r="I11" s="6" t="str">
        <f t="shared" si="0"/>
        <v>0</v>
      </c>
      <c r="J11" s="6" t="str">
        <f t="shared" si="1"/>
        <v>ไม่ผ่าน</v>
      </c>
    </row>
    <row r="12" spans="1:10" s="20" customFormat="1" ht="18.95" customHeight="1" x14ac:dyDescent="0.5">
      <c r="A12" s="37">
        <v>6</v>
      </c>
      <c r="B12" s="4" t="str">
        <f>หน้าแรก!C12</f>
        <v>เด็กชายพัฒธนพงษ์  บุราไกร</v>
      </c>
      <c r="C12" s="8" t="str">
        <f>สมรรถนะ5ด้าน!I12</f>
        <v>0</v>
      </c>
      <c r="D12" s="8" t="str">
        <f>สมรรถนะ5ด้าน!R12</f>
        <v>0</v>
      </c>
      <c r="E12" s="8" t="str">
        <f>สมรรถนะ5ด้าน!AA12</f>
        <v>0</v>
      </c>
      <c r="F12" s="8" t="str">
        <f>สมรรถนะ5ด้าน!AJ12</f>
        <v>0</v>
      </c>
      <c r="G12" s="8" t="str">
        <f>สมรรถนะ5ด้าน!AS12</f>
        <v>0</v>
      </c>
      <c r="H12" s="34">
        <f t="shared" si="2"/>
        <v>0</v>
      </c>
      <c r="I12" s="6" t="str">
        <f t="shared" si="0"/>
        <v>0</v>
      </c>
      <c r="J12" s="6" t="str">
        <f t="shared" si="1"/>
        <v>ไม่ผ่าน</v>
      </c>
    </row>
    <row r="13" spans="1:10" s="20" customFormat="1" ht="18.95" customHeight="1" x14ac:dyDescent="0.5">
      <c r="A13" s="37">
        <v>7</v>
      </c>
      <c r="B13" s="4" t="str">
        <f>หน้าแรก!C13</f>
        <v>เด็กชายวรพล  โสมศรี</v>
      </c>
      <c r="C13" s="8" t="str">
        <f>สมรรถนะ5ด้าน!I13</f>
        <v>0</v>
      </c>
      <c r="D13" s="8" t="str">
        <f>สมรรถนะ5ด้าน!R13</f>
        <v>0</v>
      </c>
      <c r="E13" s="8" t="str">
        <f>สมรรถนะ5ด้าน!AA13</f>
        <v>0</v>
      </c>
      <c r="F13" s="8" t="str">
        <f>สมรรถนะ5ด้าน!AJ13</f>
        <v>0</v>
      </c>
      <c r="G13" s="8" t="str">
        <f>สมรรถนะ5ด้าน!AS13</f>
        <v>0</v>
      </c>
      <c r="H13" s="34">
        <f t="shared" si="2"/>
        <v>0</v>
      </c>
      <c r="I13" s="6" t="str">
        <f t="shared" si="0"/>
        <v>0</v>
      </c>
      <c r="J13" s="6" t="str">
        <f t="shared" si="1"/>
        <v>ไม่ผ่าน</v>
      </c>
    </row>
    <row r="14" spans="1:10" s="20" customFormat="1" ht="18.95" customHeight="1" x14ac:dyDescent="0.5">
      <c r="A14" s="37">
        <v>8</v>
      </c>
      <c r="B14" s="4" t="str">
        <f>หน้าแรก!C14</f>
        <v>เด็กชายวีรพล  ทองคำพงศ์</v>
      </c>
      <c r="C14" s="8" t="str">
        <f>สมรรถนะ5ด้าน!I14</f>
        <v>0</v>
      </c>
      <c r="D14" s="8" t="str">
        <f>สมรรถนะ5ด้าน!R14</f>
        <v>0</v>
      </c>
      <c r="E14" s="8" t="str">
        <f>สมรรถนะ5ด้าน!AA14</f>
        <v>0</v>
      </c>
      <c r="F14" s="8" t="str">
        <f>สมรรถนะ5ด้าน!AJ14</f>
        <v>0</v>
      </c>
      <c r="G14" s="8" t="str">
        <f>สมรรถนะ5ด้าน!AS14</f>
        <v>0</v>
      </c>
      <c r="H14" s="34">
        <f t="shared" si="2"/>
        <v>0</v>
      </c>
      <c r="I14" s="6" t="str">
        <f t="shared" si="0"/>
        <v>0</v>
      </c>
      <c r="J14" s="6" t="str">
        <f t="shared" si="1"/>
        <v>ไม่ผ่าน</v>
      </c>
    </row>
    <row r="15" spans="1:10" s="20" customFormat="1" ht="18.95" customHeight="1" x14ac:dyDescent="0.5">
      <c r="A15" s="37">
        <v>9</v>
      </c>
      <c r="B15" s="4" t="str">
        <f>หน้าแรก!C15</f>
        <v>เด็กชายศราวุธ  ปัจฉาพร</v>
      </c>
      <c r="C15" s="8" t="str">
        <f>สมรรถนะ5ด้าน!I15</f>
        <v>0</v>
      </c>
      <c r="D15" s="8" t="str">
        <f>สมรรถนะ5ด้าน!R15</f>
        <v>0</v>
      </c>
      <c r="E15" s="8" t="str">
        <f>สมรรถนะ5ด้าน!AA15</f>
        <v>0</v>
      </c>
      <c r="F15" s="8" t="str">
        <f>สมรรถนะ5ด้าน!AJ15</f>
        <v>0</v>
      </c>
      <c r="G15" s="8" t="str">
        <f>สมรรถนะ5ด้าน!AS15</f>
        <v>0</v>
      </c>
      <c r="H15" s="34">
        <f t="shared" si="2"/>
        <v>0</v>
      </c>
      <c r="I15" s="6" t="str">
        <f t="shared" si="0"/>
        <v>0</v>
      </c>
      <c r="J15" s="6" t="str">
        <f t="shared" si="1"/>
        <v>ไม่ผ่าน</v>
      </c>
    </row>
    <row r="16" spans="1:10" s="20" customFormat="1" ht="18.95" customHeight="1" x14ac:dyDescent="0.5">
      <c r="A16" s="37">
        <v>10</v>
      </c>
      <c r="B16" s="4" t="str">
        <f>หน้าแรก!C16</f>
        <v>เด็กชายเสกสรร  อัญโย</v>
      </c>
      <c r="C16" s="8" t="str">
        <f>สมรรถนะ5ด้าน!I16</f>
        <v>0</v>
      </c>
      <c r="D16" s="8" t="str">
        <f>สมรรถนะ5ด้าน!R16</f>
        <v>0</v>
      </c>
      <c r="E16" s="8" t="str">
        <f>สมรรถนะ5ด้าน!AA16</f>
        <v>0</v>
      </c>
      <c r="F16" s="8" t="str">
        <f>สมรรถนะ5ด้าน!AJ16</f>
        <v>0</v>
      </c>
      <c r="G16" s="8" t="str">
        <f>สมรรถนะ5ด้าน!AS16</f>
        <v>0</v>
      </c>
      <c r="H16" s="34">
        <f t="shared" si="2"/>
        <v>0</v>
      </c>
      <c r="I16" s="6" t="str">
        <f t="shared" si="0"/>
        <v>0</v>
      </c>
      <c r="J16" s="6" t="str">
        <f t="shared" si="1"/>
        <v>ไม่ผ่าน</v>
      </c>
    </row>
    <row r="17" spans="1:10" s="20" customFormat="1" ht="18.95" customHeight="1" x14ac:dyDescent="0.5">
      <c r="A17" s="37">
        <v>11</v>
      </c>
      <c r="B17" s="4" t="str">
        <f>หน้าแรก!C17</f>
        <v>เด็กหญิงกนกรัชต์  สุโกพันธ์</v>
      </c>
      <c r="C17" s="8" t="str">
        <f>สมรรถนะ5ด้าน!I17</f>
        <v>0</v>
      </c>
      <c r="D17" s="8" t="str">
        <f>สมรรถนะ5ด้าน!R17</f>
        <v>0</v>
      </c>
      <c r="E17" s="8" t="str">
        <f>สมรรถนะ5ด้าน!AA17</f>
        <v>0</v>
      </c>
      <c r="F17" s="8" t="str">
        <f>สมรรถนะ5ด้าน!AJ17</f>
        <v>0</v>
      </c>
      <c r="G17" s="8" t="str">
        <f>สมรรถนะ5ด้าน!AS17</f>
        <v>0</v>
      </c>
      <c r="H17" s="34">
        <f t="shared" si="2"/>
        <v>0</v>
      </c>
      <c r="I17" s="6" t="str">
        <f t="shared" si="0"/>
        <v>0</v>
      </c>
      <c r="J17" s="6" t="str">
        <f t="shared" si="1"/>
        <v>ไม่ผ่าน</v>
      </c>
    </row>
    <row r="18" spans="1:10" s="20" customFormat="1" ht="18.95" customHeight="1" x14ac:dyDescent="0.5">
      <c r="A18" s="37">
        <v>12</v>
      </c>
      <c r="B18" s="4" t="str">
        <f>หน้าแรก!C18</f>
        <v>เด็กหญิงกมลชนก  ราตรี</v>
      </c>
      <c r="C18" s="8" t="str">
        <f>สมรรถนะ5ด้าน!I18</f>
        <v>0</v>
      </c>
      <c r="D18" s="8" t="str">
        <f>สมรรถนะ5ด้าน!R18</f>
        <v>0</v>
      </c>
      <c r="E18" s="8" t="str">
        <f>สมรรถนะ5ด้าน!AA18</f>
        <v>0</v>
      </c>
      <c r="F18" s="8" t="str">
        <f>สมรรถนะ5ด้าน!AJ18</f>
        <v>0</v>
      </c>
      <c r="G18" s="8" t="str">
        <f>สมรรถนะ5ด้าน!AS18</f>
        <v>0</v>
      </c>
      <c r="H18" s="34">
        <f t="shared" si="2"/>
        <v>0</v>
      </c>
      <c r="I18" s="6" t="str">
        <f t="shared" si="0"/>
        <v>0</v>
      </c>
      <c r="J18" s="6" t="str">
        <f t="shared" si="1"/>
        <v>ไม่ผ่าน</v>
      </c>
    </row>
    <row r="19" spans="1:10" s="20" customFormat="1" ht="18.95" customHeight="1" x14ac:dyDescent="0.5">
      <c r="A19" s="37">
        <v>13</v>
      </c>
      <c r="B19" s="4" t="str">
        <f>หน้าแรก!C19</f>
        <v>เด็กหญิงกมลพรรณ  แก้วบุญเรือง</v>
      </c>
      <c r="C19" s="8" t="str">
        <f>สมรรถนะ5ด้าน!I19</f>
        <v>0</v>
      </c>
      <c r="D19" s="8" t="str">
        <f>สมรรถนะ5ด้าน!R19</f>
        <v>0</v>
      </c>
      <c r="E19" s="8" t="str">
        <f>สมรรถนะ5ด้าน!AA19</f>
        <v>0</v>
      </c>
      <c r="F19" s="8" t="str">
        <f>สมรรถนะ5ด้าน!AJ19</f>
        <v>0</v>
      </c>
      <c r="G19" s="8" t="str">
        <f>สมรรถนะ5ด้าน!AS19</f>
        <v>0</v>
      </c>
      <c r="H19" s="34">
        <f t="shared" si="2"/>
        <v>0</v>
      </c>
      <c r="I19" s="6" t="str">
        <f t="shared" si="0"/>
        <v>0</v>
      </c>
      <c r="J19" s="6" t="str">
        <f t="shared" si="1"/>
        <v>ไม่ผ่าน</v>
      </c>
    </row>
    <row r="20" spans="1:10" s="20" customFormat="1" ht="18.95" customHeight="1" x14ac:dyDescent="0.5">
      <c r="A20" s="37">
        <v>14</v>
      </c>
      <c r="B20" s="4" t="str">
        <f>หน้าแรก!C20</f>
        <v>เด็กหญิงกรรณิภา  ศรีแก้ว</v>
      </c>
      <c r="C20" s="8" t="str">
        <f>สมรรถนะ5ด้าน!I20</f>
        <v>0</v>
      </c>
      <c r="D20" s="8" t="str">
        <f>สมรรถนะ5ด้าน!R20</f>
        <v>0</v>
      </c>
      <c r="E20" s="8" t="str">
        <f>สมรรถนะ5ด้าน!AA20</f>
        <v>0</v>
      </c>
      <c r="F20" s="8" t="str">
        <f>สมรรถนะ5ด้าน!AJ20</f>
        <v>0</v>
      </c>
      <c r="G20" s="8" t="str">
        <f>สมรรถนะ5ด้าน!AS20</f>
        <v>0</v>
      </c>
      <c r="H20" s="34">
        <f t="shared" si="2"/>
        <v>0</v>
      </c>
      <c r="I20" s="6" t="str">
        <f t="shared" si="0"/>
        <v>0</v>
      </c>
      <c r="J20" s="6" t="str">
        <f t="shared" si="1"/>
        <v>ไม่ผ่าน</v>
      </c>
    </row>
    <row r="21" spans="1:10" s="20" customFormat="1" ht="18.95" customHeight="1" x14ac:dyDescent="0.5">
      <c r="A21" s="37">
        <v>15</v>
      </c>
      <c r="B21" s="4" t="str">
        <f>หน้าแรก!C21</f>
        <v>เด็กหญิงกัญญาณัฐ  แก้วบัวสา</v>
      </c>
      <c r="C21" s="8" t="str">
        <f>สมรรถนะ5ด้าน!I21</f>
        <v>0</v>
      </c>
      <c r="D21" s="8" t="str">
        <f>สมรรถนะ5ด้าน!R21</f>
        <v>0</v>
      </c>
      <c r="E21" s="8" t="str">
        <f>สมรรถนะ5ด้าน!AA21</f>
        <v>0</v>
      </c>
      <c r="F21" s="8" t="str">
        <f>สมรรถนะ5ด้าน!AJ21</f>
        <v>0</v>
      </c>
      <c r="G21" s="8" t="str">
        <f>สมรรถนะ5ด้าน!AS21</f>
        <v>0</v>
      </c>
      <c r="H21" s="34">
        <f t="shared" si="2"/>
        <v>0</v>
      </c>
      <c r="I21" s="6" t="str">
        <f t="shared" si="0"/>
        <v>0</v>
      </c>
      <c r="J21" s="6" t="str">
        <f t="shared" si="1"/>
        <v>ไม่ผ่าน</v>
      </c>
    </row>
    <row r="22" spans="1:10" s="20" customFormat="1" ht="18.95" customHeight="1" x14ac:dyDescent="0.5">
      <c r="A22" s="37">
        <v>16</v>
      </c>
      <c r="B22" s="4" t="str">
        <f>หน้าแรก!C22</f>
        <v>เด็กหญิงเกศมณี  ดำริห์</v>
      </c>
      <c r="C22" s="8" t="str">
        <f>สมรรถนะ5ด้าน!I22</f>
        <v>0</v>
      </c>
      <c r="D22" s="8" t="str">
        <f>สมรรถนะ5ด้าน!R22</f>
        <v>0</v>
      </c>
      <c r="E22" s="8" t="str">
        <f>สมรรถนะ5ด้าน!AA22</f>
        <v>0</v>
      </c>
      <c r="F22" s="8" t="str">
        <f>สมรรถนะ5ด้าน!AJ22</f>
        <v>0</v>
      </c>
      <c r="G22" s="8" t="str">
        <f>สมรรถนะ5ด้าน!AS22</f>
        <v>0</v>
      </c>
      <c r="H22" s="34">
        <f t="shared" si="2"/>
        <v>0</v>
      </c>
      <c r="I22" s="6" t="str">
        <f t="shared" si="0"/>
        <v>0</v>
      </c>
      <c r="J22" s="6" t="str">
        <f t="shared" si="1"/>
        <v>ไม่ผ่าน</v>
      </c>
    </row>
    <row r="23" spans="1:10" s="20" customFormat="1" ht="18.95" customHeight="1" x14ac:dyDescent="0.5">
      <c r="A23" s="37">
        <v>17</v>
      </c>
      <c r="B23" s="4" t="str">
        <f>หน้าแรก!C23</f>
        <v>เด็กหญิงเกษรา  ประทาน</v>
      </c>
      <c r="C23" s="8" t="str">
        <f>สมรรถนะ5ด้าน!I23</f>
        <v>0</v>
      </c>
      <c r="D23" s="8" t="str">
        <f>สมรรถนะ5ด้าน!R23</f>
        <v>0</v>
      </c>
      <c r="E23" s="8" t="str">
        <f>สมรรถนะ5ด้าน!AA23</f>
        <v>0</v>
      </c>
      <c r="F23" s="8" t="str">
        <f>สมรรถนะ5ด้าน!AJ23</f>
        <v>0</v>
      </c>
      <c r="G23" s="8" t="str">
        <f>สมรรถนะ5ด้าน!AS23</f>
        <v>0</v>
      </c>
      <c r="H23" s="34">
        <f t="shared" si="2"/>
        <v>0</v>
      </c>
      <c r="I23" s="6" t="str">
        <f t="shared" si="0"/>
        <v>0</v>
      </c>
      <c r="J23" s="6" t="str">
        <f t="shared" si="1"/>
        <v>ไม่ผ่าน</v>
      </c>
    </row>
    <row r="24" spans="1:10" s="20" customFormat="1" ht="18.95" customHeight="1" x14ac:dyDescent="0.5">
      <c r="A24" s="37">
        <v>18</v>
      </c>
      <c r="B24" s="4" t="str">
        <f>หน้าแรก!C24</f>
        <v>เด็กหญิงคติยา  คำเคนบ้ง</v>
      </c>
      <c r="C24" s="8" t="str">
        <f>สมรรถนะ5ด้าน!I24</f>
        <v>0</v>
      </c>
      <c r="D24" s="8" t="str">
        <f>สมรรถนะ5ด้าน!R24</f>
        <v>0</v>
      </c>
      <c r="E24" s="8" t="str">
        <f>สมรรถนะ5ด้าน!AA24</f>
        <v>0</v>
      </c>
      <c r="F24" s="8" t="str">
        <f>สมรรถนะ5ด้าน!AJ24</f>
        <v>0</v>
      </c>
      <c r="G24" s="8" t="str">
        <f>สมรรถนะ5ด้าน!AS24</f>
        <v>0</v>
      </c>
      <c r="H24" s="34">
        <f t="shared" si="2"/>
        <v>0</v>
      </c>
      <c r="I24" s="6" t="str">
        <f t="shared" si="0"/>
        <v>0</v>
      </c>
      <c r="J24" s="6" t="str">
        <f t="shared" si="1"/>
        <v>ไม่ผ่าน</v>
      </c>
    </row>
    <row r="25" spans="1:10" s="20" customFormat="1" ht="18.95" customHeight="1" x14ac:dyDescent="0.5">
      <c r="A25" s="37">
        <v>19</v>
      </c>
      <c r="B25" s="4" t="str">
        <f>หน้าแรก!C25</f>
        <v>เด็กหญิงจันทิมา  วงษ์ชมภู</v>
      </c>
      <c r="C25" s="8" t="str">
        <f>สมรรถนะ5ด้าน!I25</f>
        <v>0</v>
      </c>
      <c r="D25" s="8" t="str">
        <f>สมรรถนะ5ด้าน!R25</f>
        <v>0</v>
      </c>
      <c r="E25" s="8" t="str">
        <f>สมรรถนะ5ด้าน!AA25</f>
        <v>0</v>
      </c>
      <c r="F25" s="8" t="str">
        <f>สมรรถนะ5ด้าน!AJ25</f>
        <v>0</v>
      </c>
      <c r="G25" s="8" t="str">
        <f>สมรรถนะ5ด้าน!AS25</f>
        <v>0</v>
      </c>
      <c r="H25" s="34">
        <f t="shared" si="2"/>
        <v>0</v>
      </c>
      <c r="I25" s="6" t="str">
        <f t="shared" si="0"/>
        <v>0</v>
      </c>
      <c r="J25" s="6" t="str">
        <f t="shared" si="1"/>
        <v>ไม่ผ่าน</v>
      </c>
    </row>
    <row r="26" spans="1:10" s="20" customFormat="1" ht="18.95" customHeight="1" x14ac:dyDescent="0.5">
      <c r="A26" s="37">
        <v>20</v>
      </c>
      <c r="B26" s="4" t="str">
        <f>หน้าแรก!C26</f>
        <v>เด็กหญิงชลธิชา  ลือโฮ้ง</v>
      </c>
      <c r="C26" s="8" t="str">
        <f>สมรรถนะ5ด้าน!I26</f>
        <v>0</v>
      </c>
      <c r="D26" s="8" t="str">
        <f>สมรรถนะ5ด้าน!R26</f>
        <v>0</v>
      </c>
      <c r="E26" s="8" t="str">
        <f>สมรรถนะ5ด้าน!AA26</f>
        <v>0</v>
      </c>
      <c r="F26" s="8" t="str">
        <f>สมรรถนะ5ด้าน!AJ26</f>
        <v>0</v>
      </c>
      <c r="G26" s="8" t="str">
        <f>สมรรถนะ5ด้าน!AS26</f>
        <v>0</v>
      </c>
      <c r="H26" s="34">
        <f t="shared" si="2"/>
        <v>0</v>
      </c>
      <c r="I26" s="6" t="str">
        <f t="shared" si="0"/>
        <v>0</v>
      </c>
      <c r="J26" s="6" t="str">
        <f t="shared" si="1"/>
        <v>ไม่ผ่าน</v>
      </c>
    </row>
    <row r="27" spans="1:10" s="20" customFormat="1" ht="18.95" customHeight="1" x14ac:dyDescent="0.5">
      <c r="A27" s="37">
        <v>21</v>
      </c>
      <c r="B27" s="4" t="str">
        <f>หน้าแรก!C27</f>
        <v>เด็กหญิงชลิตา  โพธิ์ขาว</v>
      </c>
      <c r="C27" s="8" t="str">
        <f>สมรรถนะ5ด้าน!I27</f>
        <v>0</v>
      </c>
      <c r="D27" s="8" t="str">
        <f>สมรรถนะ5ด้าน!R27</f>
        <v>0</v>
      </c>
      <c r="E27" s="8" t="str">
        <f>สมรรถนะ5ด้าน!AA27</f>
        <v>0</v>
      </c>
      <c r="F27" s="8" t="str">
        <f>สมรรถนะ5ด้าน!AJ27</f>
        <v>0</v>
      </c>
      <c r="G27" s="8" t="str">
        <f>สมรรถนะ5ด้าน!AS27</f>
        <v>0</v>
      </c>
      <c r="H27" s="34">
        <f t="shared" si="2"/>
        <v>0</v>
      </c>
      <c r="I27" s="6" t="str">
        <f t="shared" si="0"/>
        <v>0</v>
      </c>
      <c r="J27" s="6" t="str">
        <f t="shared" si="1"/>
        <v>ไม่ผ่าน</v>
      </c>
    </row>
    <row r="28" spans="1:10" s="20" customFormat="1" ht="18.95" customHeight="1" x14ac:dyDescent="0.5">
      <c r="A28" s="37">
        <v>22</v>
      </c>
      <c r="B28" s="4" t="str">
        <f>หน้าแรก!C28</f>
        <v>เด็กหญิงณัฐรุจา  ลาคำเสน</v>
      </c>
      <c r="C28" s="8" t="str">
        <f>สมรรถนะ5ด้าน!I28</f>
        <v>0</v>
      </c>
      <c r="D28" s="8" t="str">
        <f>สมรรถนะ5ด้าน!R28</f>
        <v>0</v>
      </c>
      <c r="E28" s="8" t="str">
        <f>สมรรถนะ5ด้าน!AA28</f>
        <v>0</v>
      </c>
      <c r="F28" s="8" t="str">
        <f>สมรรถนะ5ด้าน!AJ28</f>
        <v>0</v>
      </c>
      <c r="G28" s="8" t="str">
        <f>สมรรถนะ5ด้าน!AS28</f>
        <v>0</v>
      </c>
      <c r="H28" s="34">
        <f t="shared" si="2"/>
        <v>0</v>
      </c>
      <c r="I28" s="6" t="str">
        <f t="shared" si="0"/>
        <v>0</v>
      </c>
      <c r="J28" s="6" t="str">
        <f t="shared" si="1"/>
        <v>ไม่ผ่าน</v>
      </c>
    </row>
    <row r="29" spans="1:10" s="20" customFormat="1" ht="18.95" customHeight="1" x14ac:dyDescent="0.5">
      <c r="A29" s="37">
        <v>23</v>
      </c>
      <c r="B29" s="4" t="str">
        <f>หน้าแรก!C29</f>
        <v>เด็กหญิงนภัสฐา  หงษ์หาญ</v>
      </c>
      <c r="C29" s="8" t="str">
        <f>สมรรถนะ5ด้าน!I29</f>
        <v>0</v>
      </c>
      <c r="D29" s="8" t="str">
        <f>สมรรถนะ5ด้าน!R29</f>
        <v>0</v>
      </c>
      <c r="E29" s="8" t="str">
        <f>สมรรถนะ5ด้าน!AA29</f>
        <v>0</v>
      </c>
      <c r="F29" s="8" t="str">
        <f>สมรรถนะ5ด้าน!AJ29</f>
        <v>0</v>
      </c>
      <c r="G29" s="8" t="str">
        <f>สมรรถนะ5ด้าน!AS29</f>
        <v>0</v>
      </c>
      <c r="H29" s="34">
        <f t="shared" si="2"/>
        <v>0</v>
      </c>
      <c r="I29" s="6" t="str">
        <f t="shared" si="0"/>
        <v>0</v>
      </c>
      <c r="J29" s="6" t="str">
        <f t="shared" si="1"/>
        <v>ไม่ผ่าน</v>
      </c>
    </row>
    <row r="30" spans="1:10" s="20" customFormat="1" ht="18.95" customHeight="1" x14ac:dyDescent="0.5">
      <c r="A30" s="37">
        <v>24</v>
      </c>
      <c r="B30" s="4" t="str">
        <f>หน้าแรก!C30</f>
        <v>เด็กหญิงนิสาชล  ศรีลาภา</v>
      </c>
      <c r="C30" s="8" t="str">
        <f>สมรรถนะ5ด้าน!I30</f>
        <v>0</v>
      </c>
      <c r="D30" s="8" t="str">
        <f>สมรรถนะ5ด้าน!R30</f>
        <v>0</v>
      </c>
      <c r="E30" s="8" t="str">
        <f>สมรรถนะ5ด้าน!AA30</f>
        <v>0</v>
      </c>
      <c r="F30" s="8" t="str">
        <f>สมรรถนะ5ด้าน!AJ30</f>
        <v>0</v>
      </c>
      <c r="G30" s="8" t="str">
        <f>สมรรถนะ5ด้าน!AS30</f>
        <v>0</v>
      </c>
      <c r="H30" s="34">
        <f t="shared" si="2"/>
        <v>0</v>
      </c>
      <c r="I30" s="6" t="str">
        <f t="shared" si="0"/>
        <v>0</v>
      </c>
      <c r="J30" s="6" t="str">
        <f t="shared" si="1"/>
        <v>ไม่ผ่าน</v>
      </c>
    </row>
    <row r="31" spans="1:10" s="20" customFormat="1" ht="18.95" customHeight="1" x14ac:dyDescent="0.5">
      <c r="A31" s="37">
        <v>25</v>
      </c>
      <c r="B31" s="4" t="str">
        <f>หน้าแรก!C31</f>
        <v>เด็กหญิงบุณฑริก  เวนะนุช</v>
      </c>
      <c r="C31" s="8" t="str">
        <f>สมรรถนะ5ด้าน!I31</f>
        <v>0</v>
      </c>
      <c r="D31" s="8" t="str">
        <f>สมรรถนะ5ด้าน!R31</f>
        <v>0</v>
      </c>
      <c r="E31" s="8" t="str">
        <f>สมรรถนะ5ด้าน!AA31</f>
        <v>0</v>
      </c>
      <c r="F31" s="8" t="str">
        <f>สมรรถนะ5ด้าน!AJ31</f>
        <v>0</v>
      </c>
      <c r="G31" s="8" t="str">
        <f>สมรรถนะ5ด้าน!AS31</f>
        <v>0</v>
      </c>
      <c r="H31" s="34">
        <f t="shared" si="2"/>
        <v>0</v>
      </c>
      <c r="I31" s="6" t="str">
        <f t="shared" si="0"/>
        <v>0</v>
      </c>
      <c r="J31" s="6" t="str">
        <f t="shared" si="1"/>
        <v>ไม่ผ่าน</v>
      </c>
    </row>
    <row r="32" spans="1:10" s="20" customFormat="1" ht="18.95" customHeight="1" x14ac:dyDescent="0.5">
      <c r="A32" s="37">
        <v>26</v>
      </c>
      <c r="B32" s="4" t="str">
        <f>หน้าแรก!C32</f>
        <v>เด็กหญิงบุษกร  บุญเย็น</v>
      </c>
      <c r="C32" s="8" t="str">
        <f>สมรรถนะ5ด้าน!I32</f>
        <v>0</v>
      </c>
      <c r="D32" s="8" t="str">
        <f>สมรรถนะ5ด้าน!R32</f>
        <v>0</v>
      </c>
      <c r="E32" s="8" t="str">
        <f>สมรรถนะ5ด้าน!AA32</f>
        <v>0</v>
      </c>
      <c r="F32" s="8" t="str">
        <f>สมรรถนะ5ด้าน!AJ32</f>
        <v>0</v>
      </c>
      <c r="G32" s="8" t="str">
        <f>สมรรถนะ5ด้าน!AS32</f>
        <v>0</v>
      </c>
      <c r="H32" s="34">
        <f t="shared" si="2"/>
        <v>0</v>
      </c>
      <c r="I32" s="6" t="str">
        <f t="shared" si="0"/>
        <v>0</v>
      </c>
      <c r="J32" s="6" t="str">
        <f t="shared" si="1"/>
        <v>ไม่ผ่าน</v>
      </c>
    </row>
    <row r="33" spans="1:10" s="20" customFormat="1" ht="18.95" customHeight="1" x14ac:dyDescent="0.5">
      <c r="A33" s="98">
        <v>27</v>
      </c>
      <c r="B33" s="99" t="str">
        <f>หน้าแรก!C33</f>
        <v>เด็กหญิงปริตา  ตรีถัน</v>
      </c>
      <c r="C33" s="8" t="str">
        <f>สมรรถนะ5ด้าน!I33</f>
        <v>0</v>
      </c>
      <c r="D33" s="8" t="str">
        <f>สมรรถนะ5ด้าน!R33</f>
        <v>0</v>
      </c>
      <c r="E33" s="8" t="str">
        <f>สมรรถนะ5ด้าน!AA33</f>
        <v>0</v>
      </c>
      <c r="F33" s="8" t="str">
        <f>สมรรถนะ5ด้าน!AJ33</f>
        <v>0</v>
      </c>
      <c r="G33" s="8" t="str">
        <f>สมรรถนะ5ด้าน!AS33</f>
        <v>0</v>
      </c>
      <c r="H33" s="34">
        <f t="shared" si="2"/>
        <v>0</v>
      </c>
      <c r="I33" s="6" t="str">
        <f t="shared" si="0"/>
        <v>0</v>
      </c>
      <c r="J33" s="6" t="str">
        <f t="shared" si="1"/>
        <v>ไม่ผ่าน</v>
      </c>
    </row>
    <row r="34" spans="1:10" s="20" customFormat="1" ht="18.95" customHeight="1" x14ac:dyDescent="0.5">
      <c r="A34" s="6">
        <v>28</v>
      </c>
      <c r="B34" s="4" t="str">
        <f>หน้าแรก!C34</f>
        <v>เด็กหญิงรัชชนก  คำนนท์</v>
      </c>
      <c r="C34" s="97" t="str">
        <f>สมรรถนะ5ด้าน!I34</f>
        <v>0</v>
      </c>
      <c r="D34" s="8" t="str">
        <f>สมรรถนะ5ด้าน!R34</f>
        <v>0</v>
      </c>
      <c r="E34" s="8" t="str">
        <f>สมรรถนะ5ด้าน!AA34</f>
        <v>0</v>
      </c>
      <c r="F34" s="8" t="str">
        <f>สมรรถนะ5ด้าน!AJ34</f>
        <v>0</v>
      </c>
      <c r="G34" s="8" t="str">
        <f>สมรรถนะ5ด้าน!AS34</f>
        <v>0</v>
      </c>
      <c r="H34" s="34">
        <f t="shared" si="2"/>
        <v>0</v>
      </c>
      <c r="I34" s="6" t="str">
        <f t="shared" si="0"/>
        <v>0</v>
      </c>
      <c r="J34" s="6" t="str">
        <f t="shared" si="1"/>
        <v>ไม่ผ่าน</v>
      </c>
    </row>
    <row r="35" spans="1:10" s="20" customFormat="1" ht="18.95" customHeight="1" x14ac:dyDescent="0.5">
      <c r="A35" s="35">
        <v>29</v>
      </c>
      <c r="B35" s="31" t="str">
        <f>หน้าแรก!C35</f>
        <v>เด็กหญิงวชิรญาณ์  คลาดแคล้ว</v>
      </c>
      <c r="C35" s="8" t="str">
        <f>สมรรถนะ5ด้าน!I35</f>
        <v>0</v>
      </c>
      <c r="D35" s="8" t="str">
        <f>สมรรถนะ5ด้าน!R35</f>
        <v>0</v>
      </c>
      <c r="E35" s="8" t="str">
        <f>สมรรถนะ5ด้าน!AA35</f>
        <v>0</v>
      </c>
      <c r="F35" s="8" t="str">
        <f>สมรรถนะ5ด้าน!AJ35</f>
        <v>0</v>
      </c>
      <c r="G35" s="8" t="str">
        <f>สมรรถนะ5ด้าน!AS35</f>
        <v>0</v>
      </c>
      <c r="H35" s="34">
        <f t="shared" si="2"/>
        <v>0</v>
      </c>
      <c r="I35" s="6" t="str">
        <f t="shared" si="0"/>
        <v>0</v>
      </c>
      <c r="J35" s="6" t="str">
        <f t="shared" si="1"/>
        <v>ไม่ผ่าน</v>
      </c>
    </row>
    <row r="36" spans="1:10" s="20" customFormat="1" ht="18.95" customHeight="1" x14ac:dyDescent="0.5">
      <c r="A36" s="37">
        <v>30</v>
      </c>
      <c r="B36" s="4" t="str">
        <f>หน้าแรก!C36</f>
        <v>เด็กหญิงวนิดพร  รูปโฉม</v>
      </c>
      <c r="C36" s="8" t="str">
        <f>สมรรถนะ5ด้าน!I36</f>
        <v>0</v>
      </c>
      <c r="D36" s="8" t="str">
        <f>สมรรถนะ5ด้าน!R36</f>
        <v>0</v>
      </c>
      <c r="E36" s="8" t="str">
        <f>สมรรถนะ5ด้าน!AA36</f>
        <v>0</v>
      </c>
      <c r="F36" s="8" t="str">
        <f>สมรรถนะ5ด้าน!AJ36</f>
        <v>0</v>
      </c>
      <c r="G36" s="8" t="str">
        <f>สมรรถนะ5ด้าน!AS36</f>
        <v>0</v>
      </c>
      <c r="H36" s="34">
        <f t="shared" si="2"/>
        <v>0</v>
      </c>
      <c r="I36" s="6" t="str">
        <f t="shared" si="0"/>
        <v>0</v>
      </c>
      <c r="J36" s="6" t="str">
        <f t="shared" si="1"/>
        <v>ไม่ผ่าน</v>
      </c>
    </row>
    <row r="37" spans="1:10" s="20" customFormat="1" ht="18.95" customHeight="1" x14ac:dyDescent="0.5">
      <c r="A37" s="37">
        <v>31</v>
      </c>
      <c r="B37" s="4" t="str">
        <f>หน้าแรก!C37</f>
        <v>เด็กหญิงวราภรณ์  วิเศษโวหาร</v>
      </c>
      <c r="C37" s="8" t="str">
        <f>สมรรถนะ5ด้าน!I37</f>
        <v>0</v>
      </c>
      <c r="D37" s="8" t="str">
        <f>สมรรถนะ5ด้าน!R37</f>
        <v>0</v>
      </c>
      <c r="E37" s="8" t="str">
        <f>สมรรถนะ5ด้าน!AA37</f>
        <v>0</v>
      </c>
      <c r="F37" s="8" t="str">
        <f>สมรรถนะ5ด้าน!AJ37</f>
        <v>0</v>
      </c>
      <c r="G37" s="8" t="str">
        <f>สมรรถนะ5ด้าน!AS37</f>
        <v>0</v>
      </c>
      <c r="H37" s="34">
        <f t="shared" si="2"/>
        <v>0</v>
      </c>
      <c r="I37" s="6" t="str">
        <f t="shared" si="0"/>
        <v>0</v>
      </c>
      <c r="J37" s="6" t="str">
        <f t="shared" si="1"/>
        <v>ไม่ผ่าน</v>
      </c>
    </row>
    <row r="38" spans="1:10" s="20" customFormat="1" ht="18.95" customHeight="1" x14ac:dyDescent="0.5">
      <c r="A38" s="37">
        <v>32</v>
      </c>
      <c r="B38" s="4" t="str">
        <f>หน้าแรก!C38</f>
        <v>เด็กหญิงวิรากานต์  สุทธิอาคาร</v>
      </c>
      <c r="C38" s="8" t="str">
        <f>สมรรถนะ5ด้าน!I38</f>
        <v>0</v>
      </c>
      <c r="D38" s="8" t="str">
        <f>สมรรถนะ5ด้าน!R38</f>
        <v>0</v>
      </c>
      <c r="E38" s="8" t="str">
        <f>สมรรถนะ5ด้าน!AA38</f>
        <v>0</v>
      </c>
      <c r="F38" s="8" t="str">
        <f>สมรรถนะ5ด้าน!AJ38</f>
        <v>0</v>
      </c>
      <c r="G38" s="8" t="str">
        <f>สมรรถนะ5ด้าน!AS38</f>
        <v>0</v>
      </c>
      <c r="H38" s="34">
        <f t="shared" si="2"/>
        <v>0</v>
      </c>
      <c r="I38" s="6" t="str">
        <f t="shared" si="0"/>
        <v>0</v>
      </c>
      <c r="J38" s="6" t="str">
        <f t="shared" si="1"/>
        <v>ไม่ผ่าน</v>
      </c>
    </row>
    <row r="39" spans="1:10" s="20" customFormat="1" ht="18.95" customHeight="1" x14ac:dyDescent="0.5">
      <c r="A39" s="37">
        <v>33</v>
      </c>
      <c r="B39" s="4" t="str">
        <f>หน้าแรก!C39</f>
        <v>เด็กหญิงเวนิกา  กันยาภู</v>
      </c>
      <c r="C39" s="8" t="str">
        <f>สมรรถนะ5ด้าน!I39</f>
        <v>0</v>
      </c>
      <c r="D39" s="8" t="str">
        <f>สมรรถนะ5ด้าน!R39</f>
        <v>0</v>
      </c>
      <c r="E39" s="8" t="str">
        <f>สมรรถนะ5ด้าน!AA39</f>
        <v>0</v>
      </c>
      <c r="F39" s="8" t="str">
        <f>สมรรถนะ5ด้าน!AJ39</f>
        <v>0</v>
      </c>
      <c r="G39" s="8" t="str">
        <f>สมรรถนะ5ด้าน!AS39</f>
        <v>0</v>
      </c>
      <c r="H39" s="34">
        <f t="shared" si="2"/>
        <v>0</v>
      </c>
      <c r="I39" s="6" t="str">
        <f t="shared" si="0"/>
        <v>0</v>
      </c>
      <c r="J39" s="6" t="str">
        <f t="shared" si="1"/>
        <v>ไม่ผ่าน</v>
      </c>
    </row>
    <row r="40" spans="1:10" s="20" customFormat="1" ht="18.95" customHeight="1" x14ac:dyDescent="0.5">
      <c r="A40" s="37">
        <v>34</v>
      </c>
      <c r="B40" s="4" t="str">
        <f>หน้าแรก!C40</f>
        <v>เด็กหญิงศรัญญา  จันพวง</v>
      </c>
      <c r="C40" s="8" t="str">
        <f>สมรรถนะ5ด้าน!I40</f>
        <v>0</v>
      </c>
      <c r="D40" s="8" t="str">
        <f>สมรรถนะ5ด้าน!R40</f>
        <v>0</v>
      </c>
      <c r="E40" s="8" t="str">
        <f>สมรรถนะ5ด้าน!AA40</f>
        <v>0</v>
      </c>
      <c r="F40" s="8" t="str">
        <f>สมรรถนะ5ด้าน!AJ40</f>
        <v>0</v>
      </c>
      <c r="G40" s="8" t="str">
        <f>สมรรถนะ5ด้าน!AS40</f>
        <v>0</v>
      </c>
      <c r="H40" s="34">
        <f t="shared" si="2"/>
        <v>0</v>
      </c>
      <c r="I40" s="6" t="str">
        <f t="shared" si="0"/>
        <v>0</v>
      </c>
      <c r="J40" s="6" t="str">
        <f t="shared" si="1"/>
        <v>ไม่ผ่าน</v>
      </c>
    </row>
    <row r="41" spans="1:10" s="20" customFormat="1" ht="18.95" customHeight="1" x14ac:dyDescent="0.5">
      <c r="A41" s="37">
        <v>35</v>
      </c>
      <c r="B41" s="4" t="str">
        <f>หน้าแรก!C41</f>
        <v>เด็กหญิงสรัญญา  จันทวี</v>
      </c>
      <c r="C41" s="8" t="str">
        <f>สมรรถนะ5ด้าน!I41</f>
        <v>0</v>
      </c>
      <c r="D41" s="8" t="str">
        <f>สมรรถนะ5ด้าน!R41</f>
        <v>0</v>
      </c>
      <c r="E41" s="8" t="str">
        <f>สมรรถนะ5ด้าน!AA41</f>
        <v>0</v>
      </c>
      <c r="F41" s="8" t="str">
        <f>สมรรถนะ5ด้าน!AJ41</f>
        <v>0</v>
      </c>
      <c r="G41" s="8" t="str">
        <f>สมรรถนะ5ด้าน!AS41</f>
        <v>0</v>
      </c>
      <c r="H41" s="34">
        <f t="shared" si="2"/>
        <v>0</v>
      </c>
      <c r="I41" s="6" t="str">
        <f t="shared" si="0"/>
        <v>0</v>
      </c>
      <c r="J41" s="6" t="str">
        <f t="shared" si="1"/>
        <v>ไม่ผ่าน</v>
      </c>
    </row>
    <row r="42" spans="1:10" s="20" customFormat="1" ht="18.95" customHeight="1" x14ac:dyDescent="0.5">
      <c r="A42" s="37">
        <v>36</v>
      </c>
      <c r="B42" s="4" t="str">
        <f>หน้าแรก!C42</f>
        <v>เด็กหญิงสุนันทา  นามวงศ์</v>
      </c>
      <c r="C42" s="8" t="str">
        <f>สมรรถนะ5ด้าน!I42</f>
        <v>0</v>
      </c>
      <c r="D42" s="8" t="str">
        <f>สมรรถนะ5ด้าน!R42</f>
        <v>0</v>
      </c>
      <c r="E42" s="8" t="str">
        <f>สมรรถนะ5ด้าน!AA42</f>
        <v>0</v>
      </c>
      <c r="F42" s="8" t="str">
        <f>สมรรถนะ5ด้าน!AJ42</f>
        <v>0</v>
      </c>
      <c r="G42" s="8" t="str">
        <f>สมรรถนะ5ด้าน!AS42</f>
        <v>0</v>
      </c>
      <c r="H42" s="34">
        <f t="shared" si="2"/>
        <v>0</v>
      </c>
      <c r="I42" s="6" t="str">
        <f t="shared" si="0"/>
        <v>0</v>
      </c>
      <c r="J42" s="6" t="str">
        <f t="shared" si="1"/>
        <v>ไม่ผ่าน</v>
      </c>
    </row>
    <row r="43" spans="1:10" s="20" customFormat="1" ht="18.95" customHeight="1" x14ac:dyDescent="0.5">
      <c r="A43" s="37">
        <v>37</v>
      </c>
      <c r="B43" s="4" t="str">
        <f>หน้าแรก!C43</f>
        <v>เด็กหญิงสุภัสสร  เจริญศรี</v>
      </c>
      <c r="C43" s="8" t="str">
        <f>สมรรถนะ5ด้าน!I43</f>
        <v>0</v>
      </c>
      <c r="D43" s="8" t="str">
        <f>สมรรถนะ5ด้าน!R43</f>
        <v>0</v>
      </c>
      <c r="E43" s="8" t="str">
        <f>สมรรถนะ5ด้าน!AA43</f>
        <v>0</v>
      </c>
      <c r="F43" s="8" t="str">
        <f>สมรรถนะ5ด้าน!AJ43</f>
        <v>0</v>
      </c>
      <c r="G43" s="8" t="str">
        <f>สมรรถนะ5ด้าน!AS43</f>
        <v>0</v>
      </c>
      <c r="H43" s="34">
        <f t="shared" si="2"/>
        <v>0</v>
      </c>
      <c r="I43" s="6" t="str">
        <f t="shared" si="0"/>
        <v>0</v>
      </c>
      <c r="J43" s="6" t="str">
        <f t="shared" si="1"/>
        <v>ไม่ผ่าน</v>
      </c>
    </row>
    <row r="44" spans="1:10" s="20" customFormat="1" ht="18.95" customHeight="1" x14ac:dyDescent="0.5">
      <c r="A44" s="37">
        <v>38</v>
      </c>
      <c r="B44" s="4" t="str">
        <f>หน้าแรก!C44</f>
        <v>เด็กหญิงสุวรรณิสา  พลนอก</v>
      </c>
      <c r="C44" s="8" t="str">
        <f>สมรรถนะ5ด้าน!I44</f>
        <v>0</v>
      </c>
      <c r="D44" s="8" t="str">
        <f>สมรรถนะ5ด้าน!R44</f>
        <v>0</v>
      </c>
      <c r="E44" s="8" t="str">
        <f>สมรรถนะ5ด้าน!AA44</f>
        <v>0</v>
      </c>
      <c r="F44" s="8" t="str">
        <f>สมรรถนะ5ด้าน!AJ44</f>
        <v>0</v>
      </c>
      <c r="G44" s="8" t="str">
        <f>สมรรถนะ5ด้าน!AS44</f>
        <v>0</v>
      </c>
      <c r="H44" s="34">
        <f t="shared" si="2"/>
        <v>0</v>
      </c>
      <c r="I44" s="6" t="str">
        <f t="shared" si="0"/>
        <v>0</v>
      </c>
      <c r="J44" s="6" t="str">
        <f t="shared" si="1"/>
        <v>ไม่ผ่าน</v>
      </c>
    </row>
    <row r="45" spans="1:10" s="20" customFormat="1" ht="18.95" customHeight="1" x14ac:dyDescent="0.5">
      <c r="A45" s="37">
        <v>39</v>
      </c>
      <c r="B45" s="4" t="str">
        <f>หน้าแรก!C45</f>
        <v>เด็กหญิงหทัยรัตน์  สุวรรณกูฎ</v>
      </c>
      <c r="C45" s="8" t="str">
        <f>สมรรถนะ5ด้าน!I45</f>
        <v>0</v>
      </c>
      <c r="D45" s="8" t="str">
        <f>สมรรถนะ5ด้าน!R45</f>
        <v>0</v>
      </c>
      <c r="E45" s="8" t="str">
        <f>สมรรถนะ5ด้าน!AA45</f>
        <v>0</v>
      </c>
      <c r="F45" s="8" t="str">
        <f>สมรรถนะ5ด้าน!AJ45</f>
        <v>0</v>
      </c>
      <c r="G45" s="8" t="str">
        <f>สมรรถนะ5ด้าน!AS45</f>
        <v>0</v>
      </c>
      <c r="H45" s="34">
        <f t="shared" si="2"/>
        <v>0</v>
      </c>
      <c r="I45" s="6" t="str">
        <f t="shared" si="0"/>
        <v>0</v>
      </c>
      <c r="J45" s="6" t="str">
        <f t="shared" si="1"/>
        <v>ไม่ผ่าน</v>
      </c>
    </row>
    <row r="46" spans="1:10" s="20" customFormat="1" ht="18.95" customHeight="1" x14ac:dyDescent="0.5">
      <c r="A46" s="37">
        <v>40</v>
      </c>
      <c r="B46" s="4" t="str">
        <f>หน้าแรก!C46</f>
        <v>เด็กหญิงอรทัย  สายดวง</v>
      </c>
      <c r="C46" s="8" t="str">
        <f>สมรรถนะ5ด้าน!I46</f>
        <v>0</v>
      </c>
      <c r="D46" s="8" t="str">
        <f>สมรรถนะ5ด้าน!R46</f>
        <v>0</v>
      </c>
      <c r="E46" s="8" t="str">
        <f>สมรรถนะ5ด้าน!AA46</f>
        <v>0</v>
      </c>
      <c r="F46" s="8" t="str">
        <f>สมรรถนะ5ด้าน!AJ46</f>
        <v>0</v>
      </c>
      <c r="G46" s="8" t="str">
        <f>สมรรถนะ5ด้าน!AS46</f>
        <v>0</v>
      </c>
      <c r="H46" s="34">
        <f t="shared" si="2"/>
        <v>0</v>
      </c>
      <c r="I46" s="6" t="str">
        <f t="shared" si="0"/>
        <v>0</v>
      </c>
      <c r="J46" s="6" t="str">
        <f t="shared" si="1"/>
        <v>ไม่ผ่าน</v>
      </c>
    </row>
    <row r="47" spans="1:10" s="20" customFormat="1" ht="18.95" customHeight="1" x14ac:dyDescent="0.5">
      <c r="A47" s="37">
        <v>41</v>
      </c>
      <c r="B47" s="4" t="str">
        <f>หน้าแรก!C47</f>
        <v>เด็กหญิงอาริญา  โลมากาล</v>
      </c>
      <c r="C47" s="8" t="str">
        <f>สมรรถนะ5ด้าน!I47</f>
        <v>0</v>
      </c>
      <c r="D47" s="8" t="str">
        <f>สมรรถนะ5ด้าน!R47</f>
        <v>0</v>
      </c>
      <c r="E47" s="8" t="str">
        <f>สมรรถนะ5ด้าน!AA47</f>
        <v>0</v>
      </c>
      <c r="F47" s="8" t="str">
        <f>สมรรถนะ5ด้าน!AJ47</f>
        <v>0</v>
      </c>
      <c r="G47" s="8" t="str">
        <f>สมรรถนะ5ด้าน!AS47</f>
        <v>0</v>
      </c>
      <c r="H47" s="34">
        <f t="shared" si="2"/>
        <v>0</v>
      </c>
      <c r="I47" s="6" t="str">
        <f t="shared" si="0"/>
        <v>0</v>
      </c>
      <c r="J47" s="6" t="str">
        <f t="shared" si="1"/>
        <v>ไม่ผ่าน</v>
      </c>
    </row>
    <row r="48" spans="1:10" s="20" customFormat="1" ht="18.95" customHeight="1" x14ac:dyDescent="0.5">
      <c r="A48" s="37"/>
      <c r="B48" s="4"/>
      <c r="C48" s="8"/>
      <c r="D48" s="8"/>
      <c r="E48" s="8"/>
      <c r="F48" s="8"/>
      <c r="G48" s="8"/>
      <c r="H48" s="34"/>
      <c r="I48" s="6"/>
      <c r="J48" s="6"/>
    </row>
    <row r="49" spans="1:16" s="20" customFormat="1" ht="18.95" customHeight="1" x14ac:dyDescent="0.5">
      <c r="A49" s="37"/>
      <c r="B49" s="4"/>
      <c r="C49" s="8"/>
      <c r="D49" s="8"/>
      <c r="E49" s="8"/>
      <c r="F49" s="8"/>
      <c r="G49" s="8"/>
      <c r="H49" s="34"/>
      <c r="I49" s="6"/>
      <c r="J49" s="6"/>
    </row>
    <row r="50" spans="1:16" s="20" customFormat="1" ht="18.95" customHeight="1" x14ac:dyDescent="0.5">
      <c r="A50" s="37"/>
      <c r="B50" s="4"/>
      <c r="C50" s="8"/>
      <c r="D50" s="8"/>
      <c r="E50" s="8"/>
      <c r="F50" s="8"/>
      <c r="G50" s="8"/>
      <c r="H50" s="34"/>
      <c r="I50" s="6"/>
      <c r="J50" s="6"/>
    </row>
    <row r="51" spans="1:16" s="20" customFormat="1" ht="18.95" customHeight="1" thickBot="1" x14ac:dyDescent="0.55000000000000004">
      <c r="A51" s="90"/>
      <c r="B51" s="22"/>
      <c r="C51" s="91"/>
      <c r="D51" s="91"/>
      <c r="E51" s="91"/>
      <c r="F51" s="91"/>
      <c r="G51" s="91"/>
      <c r="H51" s="92"/>
      <c r="I51" s="7"/>
      <c r="J51" s="7"/>
    </row>
    <row r="52" spans="1:16" s="20" customFormat="1" ht="18.95" customHeight="1" x14ac:dyDescent="0.25">
      <c r="A52" s="175" t="s">
        <v>12</v>
      </c>
      <c r="B52" s="176"/>
      <c r="C52" s="23"/>
      <c r="D52" s="23"/>
      <c r="E52" s="23"/>
      <c r="F52" s="23"/>
      <c r="G52" s="23"/>
      <c r="H52" s="23">
        <f t="shared" ref="H52" si="3">SUM(H7:H51)</f>
        <v>30</v>
      </c>
      <c r="I52" s="93"/>
      <c r="J52" s="94"/>
    </row>
    <row r="53" spans="1:16" s="20" customFormat="1" ht="18.95" customHeight="1" thickBot="1" x14ac:dyDescent="0.3">
      <c r="A53" s="179" t="s">
        <v>18</v>
      </c>
      <c r="B53" s="180"/>
      <c r="C53" s="55">
        <f>สมรรถนะ5ด้าน!$H$53</f>
        <v>4.8780487804878048</v>
      </c>
      <c r="D53" s="55">
        <f>สมรรถนะ5ด้าน!$Q$53</f>
        <v>4.8780487804878048</v>
      </c>
      <c r="E53" s="55">
        <f>สมรรถนะ5ด้าน!$Z$53</f>
        <v>4.8780487804878048</v>
      </c>
      <c r="F53" s="55">
        <f>สมรรถนะ5ด้าน!$AI$53</f>
        <v>4.8780487804878048</v>
      </c>
      <c r="G53" s="55">
        <f>สมรรถนะ5ด้าน!$AR$53</f>
        <v>4.8780487804878048</v>
      </c>
      <c r="H53" s="55">
        <f>(100/(H6*C56))*H52</f>
        <v>4.8780487804878048</v>
      </c>
      <c r="I53" s="95"/>
      <c r="J53" s="96"/>
    </row>
    <row r="54" spans="1:16" s="20" customFormat="1" ht="18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0" customFormat="1" ht="18.95" customHeight="1" x14ac:dyDescent="0.25">
      <c r="A55" s="29" t="s">
        <v>42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s="20" customFormat="1" ht="18.95" customHeight="1" x14ac:dyDescent="0.25">
      <c r="A56" s="29"/>
      <c r="B56" s="29" t="s">
        <v>55</v>
      </c>
      <c r="C56" s="17">
        <f>หน้าแรก!$B$5</f>
        <v>41</v>
      </c>
      <c r="D56" s="17" t="s">
        <v>53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20" customFormat="1" ht="18.95" customHeight="1" x14ac:dyDescent="0.25">
      <c r="A57" s="49"/>
      <c r="B57" s="16" t="s">
        <v>66</v>
      </c>
      <c r="C57" s="17">
        <f>COUNTIF(I7:I51,3)</f>
        <v>1</v>
      </c>
      <c r="D57" s="16" t="s">
        <v>53</v>
      </c>
      <c r="E57" s="49" t="s">
        <v>54</v>
      </c>
      <c r="F57" s="49"/>
      <c r="G57" s="52">
        <f>(100/C56)*C57</f>
        <v>2.4390243902439024</v>
      </c>
      <c r="H57" s="49"/>
      <c r="I57" s="49"/>
      <c r="J57" s="49"/>
      <c r="K57" s="49"/>
      <c r="L57" s="49"/>
      <c r="M57" s="49"/>
      <c r="N57" s="49"/>
      <c r="O57" s="49"/>
      <c r="P57" s="49"/>
    </row>
    <row r="58" spans="1:16" s="20" customFormat="1" ht="18.95" customHeight="1" x14ac:dyDescent="0.25">
      <c r="A58" s="49"/>
      <c r="B58" s="16" t="s">
        <v>67</v>
      </c>
      <c r="C58" s="17">
        <f>COUNTIF(I7:I51,2)</f>
        <v>1</v>
      </c>
      <c r="D58" s="16" t="s">
        <v>53</v>
      </c>
      <c r="E58" s="49" t="s">
        <v>54</v>
      </c>
      <c r="F58" s="49"/>
      <c r="G58" s="52">
        <f>(100/C56)*C58</f>
        <v>2.4390243902439024</v>
      </c>
      <c r="H58" s="49"/>
      <c r="I58" s="49"/>
      <c r="J58" s="49"/>
      <c r="K58" s="49"/>
      <c r="L58" s="49"/>
      <c r="M58" s="49"/>
      <c r="N58" s="49"/>
      <c r="O58" s="49"/>
      <c r="P58" s="49"/>
    </row>
    <row r="59" spans="1:16" s="20" customFormat="1" ht="18.95" customHeight="1" x14ac:dyDescent="0.25">
      <c r="A59" s="49"/>
      <c r="B59" s="16" t="s">
        <v>68</v>
      </c>
      <c r="C59" s="17">
        <f>COUNTIF(I7:I51,1)</f>
        <v>1</v>
      </c>
      <c r="D59" s="16" t="s">
        <v>53</v>
      </c>
      <c r="E59" s="49" t="s">
        <v>54</v>
      </c>
      <c r="F59" s="49"/>
      <c r="G59" s="52">
        <f>(100/C56)*C59</f>
        <v>2.4390243902439024</v>
      </c>
      <c r="H59" s="49"/>
      <c r="I59" s="49"/>
      <c r="J59" s="49"/>
      <c r="K59" s="49"/>
      <c r="L59" s="49"/>
      <c r="M59" s="49"/>
      <c r="N59" s="49"/>
      <c r="O59" s="49"/>
      <c r="P59" s="49"/>
    </row>
    <row r="60" spans="1:16" s="20" customFormat="1" ht="18.95" customHeight="1" x14ac:dyDescent="0.25">
      <c r="A60" s="49"/>
      <c r="B60" s="16" t="s">
        <v>69</v>
      </c>
      <c r="C60" s="17">
        <f>C56-C57-C58-C59</f>
        <v>38</v>
      </c>
      <c r="D60" s="16" t="s">
        <v>53</v>
      </c>
      <c r="E60" s="49" t="s">
        <v>54</v>
      </c>
      <c r="F60" s="49"/>
      <c r="G60" s="52">
        <f>(100/C56)*C60</f>
        <v>92.682926829268297</v>
      </c>
      <c r="H60" s="49"/>
      <c r="I60" s="49"/>
      <c r="J60" s="49"/>
      <c r="K60" s="49"/>
      <c r="L60" s="49"/>
      <c r="M60" s="49"/>
      <c r="N60" s="49"/>
      <c r="O60" s="49"/>
      <c r="P60" s="49"/>
    </row>
    <row r="61" spans="1:16" s="20" customFormat="1" ht="18.9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s="20" customFormat="1" ht="18.95" customHeight="1" x14ac:dyDescent="0.25">
      <c r="A62" s="89" t="s">
        <v>43</v>
      </c>
      <c r="B62" s="89"/>
      <c r="C62" s="89"/>
      <c r="D62" s="89" t="s">
        <v>46</v>
      </c>
      <c r="E62" s="89"/>
      <c r="F62" s="89"/>
      <c r="G62" s="89"/>
      <c r="H62" s="89"/>
      <c r="I62" s="89"/>
      <c r="J62" s="89"/>
      <c r="K62" s="49"/>
      <c r="L62" s="49"/>
      <c r="M62" s="49"/>
      <c r="N62" s="49"/>
      <c r="O62" s="49"/>
      <c r="P62" s="49"/>
    </row>
    <row r="63" spans="1:16" s="20" customFormat="1" ht="18.95" customHeight="1" x14ac:dyDescent="0.25">
      <c r="A63" s="89" t="s">
        <v>44</v>
      </c>
      <c r="B63" s="89"/>
      <c r="C63" s="89"/>
      <c r="D63" s="89" t="s">
        <v>47</v>
      </c>
      <c r="E63" s="89"/>
      <c r="F63" s="89"/>
      <c r="G63" s="89"/>
      <c r="H63" s="89"/>
      <c r="I63" s="89"/>
      <c r="J63" s="89"/>
      <c r="K63" s="49"/>
      <c r="L63" s="49"/>
      <c r="M63" s="49"/>
      <c r="N63" s="49"/>
      <c r="O63" s="49"/>
      <c r="P63" s="49"/>
    </row>
    <row r="64" spans="1:16" s="20" customFormat="1" ht="18.95" customHeight="1" x14ac:dyDescent="0.25">
      <c r="A64" s="89" t="s">
        <v>45</v>
      </c>
      <c r="B64" s="89"/>
      <c r="C64" s="89"/>
      <c r="D64" s="89" t="s">
        <v>48</v>
      </c>
      <c r="E64" s="89"/>
      <c r="F64" s="89"/>
      <c r="G64" s="89"/>
      <c r="H64" s="89"/>
      <c r="I64" s="89"/>
      <c r="J64" s="89"/>
      <c r="K64" s="49"/>
      <c r="L64" s="49"/>
      <c r="M64" s="49"/>
      <c r="N64" s="49"/>
      <c r="O64" s="49"/>
      <c r="P64" s="49"/>
    </row>
  </sheetData>
  <sheetProtection password="9F5A" sheet="1" objects="1" scenarios="1"/>
  <mergeCells count="9">
    <mergeCell ref="J3:J6"/>
    <mergeCell ref="I3:I5"/>
    <mergeCell ref="A52:B52"/>
    <mergeCell ref="A53:B53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0"/>
  <sheetViews>
    <sheetView view="pageBreakPreview" zoomScale="120" zoomScaleSheetLayoutView="120" workbookViewId="0">
      <selection activeCell="E52" sqref="E52"/>
    </sheetView>
  </sheetViews>
  <sheetFormatPr defaultRowHeight="14.25" x14ac:dyDescent="0.2"/>
  <cols>
    <col min="1" max="1" width="4.875" style="108" customWidth="1"/>
    <col min="2" max="2" width="19.875" customWidth="1"/>
    <col min="3" max="3" width="6.875" style="108" customWidth="1"/>
    <col min="4" max="4" width="7.625" style="108" customWidth="1"/>
    <col min="5" max="5" width="7.375" style="108" customWidth="1"/>
    <col min="6" max="6" width="7.75" style="108" customWidth="1"/>
    <col min="7" max="7" width="7.5" style="108" customWidth="1"/>
    <col min="8" max="8" width="6.375" style="108" customWidth="1"/>
    <col min="9" max="9" width="6.75" style="108" customWidth="1"/>
    <col min="10" max="10" width="9.875" style="108" customWidth="1"/>
  </cols>
  <sheetData>
    <row r="1" spans="1:10" x14ac:dyDescent="0.2">
      <c r="A1" s="170" t="s">
        <v>8</v>
      </c>
      <c r="B1" s="158" t="s">
        <v>9</v>
      </c>
      <c r="C1" s="229" t="s">
        <v>41</v>
      </c>
      <c r="D1" s="232"/>
      <c r="E1" s="232"/>
      <c r="F1" s="232"/>
      <c r="G1" s="196"/>
      <c r="H1" s="229" t="s">
        <v>12</v>
      </c>
      <c r="I1" s="226" t="s">
        <v>121</v>
      </c>
      <c r="J1" s="187" t="s">
        <v>41</v>
      </c>
    </row>
    <row r="2" spans="1:10" x14ac:dyDescent="0.2">
      <c r="A2" s="171"/>
      <c r="B2" s="159"/>
      <c r="C2" s="231"/>
      <c r="D2" s="233"/>
      <c r="E2" s="233"/>
      <c r="F2" s="233"/>
      <c r="G2" s="234"/>
      <c r="H2" s="230"/>
      <c r="I2" s="227"/>
      <c r="J2" s="224"/>
    </row>
    <row r="3" spans="1:10" ht="41.25" customHeight="1" x14ac:dyDescent="0.2">
      <c r="A3" s="182"/>
      <c r="B3" s="183"/>
      <c r="C3" s="50" t="s">
        <v>116</v>
      </c>
      <c r="D3" s="50" t="s">
        <v>117</v>
      </c>
      <c r="E3" s="50" t="s">
        <v>118</v>
      </c>
      <c r="F3" s="50" t="s">
        <v>119</v>
      </c>
      <c r="G3" s="50" t="s">
        <v>120</v>
      </c>
      <c r="H3" s="231"/>
      <c r="I3" s="227"/>
      <c r="J3" s="224"/>
    </row>
    <row r="4" spans="1:10" ht="24" thickBot="1" x14ac:dyDescent="0.25">
      <c r="A4" s="172"/>
      <c r="B4" s="160"/>
      <c r="C4" s="77">
        <v>3</v>
      </c>
      <c r="D4" s="77">
        <v>3</v>
      </c>
      <c r="E4" s="77">
        <v>3</v>
      </c>
      <c r="F4" s="77">
        <v>3</v>
      </c>
      <c r="G4" s="77">
        <v>3</v>
      </c>
      <c r="H4" s="84">
        <v>15</v>
      </c>
      <c r="I4" s="85" t="s">
        <v>122</v>
      </c>
      <c r="J4" s="225"/>
    </row>
    <row r="5" spans="1:10" ht="17.45" customHeight="1" x14ac:dyDescent="0.2">
      <c r="A5" s="106">
        <f>สรุปรายชั้นเรียนสมรรถุนะ!A7</f>
        <v>1</v>
      </c>
      <c r="B5" s="109" t="str">
        <f>สรุปรายชั้นเรียนสมรรถุนะ!B7</f>
        <v>เด็กชายกิตติธัช  วงศ์เกย</v>
      </c>
      <c r="C5" s="106" t="str">
        <f>สรุปรายชั้นเรียนสมรรถุนะ!C7</f>
        <v>3</v>
      </c>
      <c r="D5" s="106" t="str">
        <f>สรุปรายชั้นเรียนสมรรถุนะ!D7</f>
        <v>3</v>
      </c>
      <c r="E5" s="106" t="str">
        <f>สรุปรายชั้นเรียนสมรรถุนะ!E7</f>
        <v>3</v>
      </c>
      <c r="F5" s="106" t="str">
        <f>สรุปรายชั้นเรียนสมรรถุนะ!F7</f>
        <v>3</v>
      </c>
      <c r="G5" s="106" t="str">
        <f>สรุปรายชั้นเรียนสมรรถุนะ!G7</f>
        <v>3</v>
      </c>
      <c r="H5" s="106">
        <f>สรุปรายชั้นเรียนสมรรถุนะ!H7</f>
        <v>15</v>
      </c>
      <c r="I5" s="106" t="str">
        <f>สรุปรายชั้นเรียนสมรรถุนะ!I7</f>
        <v>3</v>
      </c>
      <c r="J5" s="106" t="str">
        <f>สรุปรายชั้นเรียนสมรรถุนะ!J7</f>
        <v>ดีเยี่ยม</v>
      </c>
    </row>
    <row r="6" spans="1:10" ht="17.45" customHeight="1" x14ac:dyDescent="0.2">
      <c r="A6" s="104">
        <f>สรุปรายชั้นเรียนสมรรถุนะ!A8</f>
        <v>2</v>
      </c>
      <c r="B6" s="110" t="str">
        <f>สรุปรายชั้นเรียนสมรรถุนะ!B8</f>
        <v>เด็กชายกิตติศักดิ์  มณีสวาท</v>
      </c>
      <c r="C6" s="104" t="str">
        <f>สรุปรายชั้นเรียนสมรรถุนะ!C8</f>
        <v>2</v>
      </c>
      <c r="D6" s="104" t="str">
        <f>สรุปรายชั้นเรียนสมรรถุนะ!D8</f>
        <v>2</v>
      </c>
      <c r="E6" s="104" t="str">
        <f>สรุปรายชั้นเรียนสมรรถุนะ!E8</f>
        <v>2</v>
      </c>
      <c r="F6" s="104" t="str">
        <f>สรุปรายชั้นเรียนสมรรถุนะ!F8</f>
        <v>2</v>
      </c>
      <c r="G6" s="104" t="str">
        <f>สรุปรายชั้นเรียนสมรรถุนะ!G8</f>
        <v>2</v>
      </c>
      <c r="H6" s="104">
        <f>สรุปรายชั้นเรียนสมรรถุนะ!H8</f>
        <v>10</v>
      </c>
      <c r="I6" s="104" t="str">
        <f>สรุปรายชั้นเรียนสมรรถุนะ!I8</f>
        <v>2</v>
      </c>
      <c r="J6" s="104" t="str">
        <f>สรุปรายชั้นเรียนสมรรถุนะ!J8</f>
        <v>ดี</v>
      </c>
    </row>
    <row r="7" spans="1:10" ht="17.45" customHeight="1" x14ac:dyDescent="0.2">
      <c r="A7" s="104">
        <f>สรุปรายชั้นเรียนสมรรถุนะ!A9</f>
        <v>3</v>
      </c>
      <c r="B7" s="110" t="str">
        <f>สรุปรายชั้นเรียนสมรรถุนะ!B9</f>
        <v>เด็กชายฉัตรเกล้า  จุทามณี</v>
      </c>
      <c r="C7" s="104" t="str">
        <f>สรุปรายชั้นเรียนสมรรถุนะ!C9</f>
        <v>1</v>
      </c>
      <c r="D7" s="104" t="str">
        <f>สรุปรายชั้นเรียนสมรรถุนะ!D9</f>
        <v>1</v>
      </c>
      <c r="E7" s="104" t="str">
        <f>สรุปรายชั้นเรียนสมรรถุนะ!E9</f>
        <v>1</v>
      </c>
      <c r="F7" s="104" t="str">
        <f>สรุปรายชั้นเรียนสมรรถุนะ!F9</f>
        <v>1</v>
      </c>
      <c r="G7" s="104" t="str">
        <f>สรุปรายชั้นเรียนสมรรถุนะ!G9</f>
        <v>1</v>
      </c>
      <c r="H7" s="104">
        <f>สรุปรายชั้นเรียนสมรรถุนะ!H9</f>
        <v>5</v>
      </c>
      <c r="I7" s="104" t="str">
        <f>สรุปรายชั้นเรียนสมรรถุนะ!I9</f>
        <v>1</v>
      </c>
      <c r="J7" s="104" t="str">
        <f>สรุปรายชั้นเรียนสมรรถุนะ!J9</f>
        <v>ผ่าน</v>
      </c>
    </row>
    <row r="8" spans="1:10" ht="17.45" customHeight="1" x14ac:dyDescent="0.2">
      <c r="A8" s="104">
        <f>สรุปรายชั้นเรียนสมรรถุนะ!A10</f>
        <v>4</v>
      </c>
      <c r="B8" s="110" t="str">
        <f>สรุปรายชั้นเรียนสมรรถุนะ!B10</f>
        <v>เด็กชายนนธวัฒน์  น้วยวรรณะ</v>
      </c>
      <c r="C8" s="104" t="str">
        <f>สรุปรายชั้นเรียนสมรรถุนะ!C10</f>
        <v>0</v>
      </c>
      <c r="D8" s="104" t="str">
        <f>สรุปรายชั้นเรียนสมรรถุนะ!D10</f>
        <v>0</v>
      </c>
      <c r="E8" s="104" t="str">
        <f>สรุปรายชั้นเรียนสมรรถุนะ!E10</f>
        <v>0</v>
      </c>
      <c r="F8" s="104" t="str">
        <f>สรุปรายชั้นเรียนสมรรถุนะ!F10</f>
        <v>0</v>
      </c>
      <c r="G8" s="104" t="str">
        <f>สรุปรายชั้นเรียนสมรรถุนะ!G10</f>
        <v>0</v>
      </c>
      <c r="H8" s="104">
        <f>สรุปรายชั้นเรียนสมรรถุนะ!H10</f>
        <v>0</v>
      </c>
      <c r="I8" s="104" t="str">
        <f>สรุปรายชั้นเรียนสมรรถุนะ!I10</f>
        <v>0</v>
      </c>
      <c r="J8" s="104" t="str">
        <f>สรุปรายชั้นเรียนสมรรถุนะ!J10</f>
        <v>ไม่ผ่าน</v>
      </c>
    </row>
    <row r="9" spans="1:10" ht="17.45" customHeight="1" x14ac:dyDescent="0.2">
      <c r="A9" s="104">
        <f>สรุปรายชั้นเรียนสมรรถุนะ!A11</f>
        <v>5</v>
      </c>
      <c r="B9" s="110" t="str">
        <f>สรุปรายชั้นเรียนสมรรถุนะ!B11</f>
        <v>เด็กชายประสิทธิ์  ภูแดนผา</v>
      </c>
      <c r="C9" s="104" t="str">
        <f>สรุปรายชั้นเรียนสมรรถุนะ!C11</f>
        <v>0</v>
      </c>
      <c r="D9" s="104" t="str">
        <f>สรุปรายชั้นเรียนสมรรถุนะ!D11</f>
        <v>0</v>
      </c>
      <c r="E9" s="104" t="str">
        <f>สรุปรายชั้นเรียนสมรรถุนะ!E11</f>
        <v>0</v>
      </c>
      <c r="F9" s="104" t="str">
        <f>สรุปรายชั้นเรียนสมรรถุนะ!F11</f>
        <v>0</v>
      </c>
      <c r="G9" s="104" t="str">
        <f>สรุปรายชั้นเรียนสมรรถุนะ!G11</f>
        <v>0</v>
      </c>
      <c r="H9" s="104">
        <f>สรุปรายชั้นเรียนสมรรถุนะ!H11</f>
        <v>0</v>
      </c>
      <c r="I9" s="104" t="str">
        <f>สรุปรายชั้นเรียนสมรรถุนะ!I11</f>
        <v>0</v>
      </c>
      <c r="J9" s="104" t="str">
        <f>สรุปรายชั้นเรียนสมรรถุนะ!J11</f>
        <v>ไม่ผ่าน</v>
      </c>
    </row>
    <row r="10" spans="1:10" ht="17.45" customHeight="1" x14ac:dyDescent="0.2">
      <c r="A10" s="104">
        <f>สรุปรายชั้นเรียนสมรรถุนะ!A12</f>
        <v>6</v>
      </c>
      <c r="B10" s="110" t="str">
        <f>สรุปรายชั้นเรียนสมรรถุนะ!B12</f>
        <v>เด็กชายพัฒธนพงษ์  บุราไกร</v>
      </c>
      <c r="C10" s="104" t="str">
        <f>สรุปรายชั้นเรียนสมรรถุนะ!C12</f>
        <v>0</v>
      </c>
      <c r="D10" s="104" t="str">
        <f>สรุปรายชั้นเรียนสมรรถุนะ!D12</f>
        <v>0</v>
      </c>
      <c r="E10" s="104" t="str">
        <f>สรุปรายชั้นเรียนสมรรถุนะ!E12</f>
        <v>0</v>
      </c>
      <c r="F10" s="104" t="str">
        <f>สรุปรายชั้นเรียนสมรรถุนะ!F12</f>
        <v>0</v>
      </c>
      <c r="G10" s="104" t="str">
        <f>สรุปรายชั้นเรียนสมรรถุนะ!G12</f>
        <v>0</v>
      </c>
      <c r="H10" s="104">
        <f>สรุปรายชั้นเรียนสมรรถุนะ!H12</f>
        <v>0</v>
      </c>
      <c r="I10" s="104" t="str">
        <f>สรุปรายชั้นเรียนสมรรถุนะ!I12</f>
        <v>0</v>
      </c>
      <c r="J10" s="104" t="str">
        <f>สรุปรายชั้นเรียนสมรรถุนะ!J12</f>
        <v>ไม่ผ่าน</v>
      </c>
    </row>
    <row r="11" spans="1:10" ht="17.45" customHeight="1" x14ac:dyDescent="0.2">
      <c r="A11" s="104">
        <f>สรุปรายชั้นเรียนสมรรถุนะ!A13</f>
        <v>7</v>
      </c>
      <c r="B11" s="110" t="str">
        <f>สรุปรายชั้นเรียนสมรรถุนะ!B13</f>
        <v>เด็กชายวรพล  โสมศรี</v>
      </c>
      <c r="C11" s="104" t="str">
        <f>สรุปรายชั้นเรียนสมรรถุนะ!C13</f>
        <v>0</v>
      </c>
      <c r="D11" s="104" t="str">
        <f>สรุปรายชั้นเรียนสมรรถุนะ!D13</f>
        <v>0</v>
      </c>
      <c r="E11" s="104" t="str">
        <f>สรุปรายชั้นเรียนสมรรถุนะ!E13</f>
        <v>0</v>
      </c>
      <c r="F11" s="104" t="str">
        <f>สรุปรายชั้นเรียนสมรรถุนะ!F13</f>
        <v>0</v>
      </c>
      <c r="G11" s="104" t="str">
        <f>สรุปรายชั้นเรียนสมรรถุนะ!G13</f>
        <v>0</v>
      </c>
      <c r="H11" s="104">
        <f>สรุปรายชั้นเรียนสมรรถุนะ!H13</f>
        <v>0</v>
      </c>
      <c r="I11" s="104" t="str">
        <f>สรุปรายชั้นเรียนสมรรถุนะ!I13</f>
        <v>0</v>
      </c>
      <c r="J11" s="104" t="str">
        <f>สรุปรายชั้นเรียนสมรรถุนะ!J13</f>
        <v>ไม่ผ่าน</v>
      </c>
    </row>
    <row r="12" spans="1:10" ht="17.45" customHeight="1" x14ac:dyDescent="0.2">
      <c r="A12" s="104">
        <f>สรุปรายชั้นเรียนสมรรถุนะ!A14</f>
        <v>8</v>
      </c>
      <c r="B12" s="110" t="str">
        <f>สรุปรายชั้นเรียนสมรรถุนะ!B14</f>
        <v>เด็กชายวีรพล  ทองคำพงศ์</v>
      </c>
      <c r="C12" s="104" t="str">
        <f>สรุปรายชั้นเรียนสมรรถุนะ!C14</f>
        <v>0</v>
      </c>
      <c r="D12" s="104" t="str">
        <f>สรุปรายชั้นเรียนสมรรถุนะ!D14</f>
        <v>0</v>
      </c>
      <c r="E12" s="104" t="str">
        <f>สรุปรายชั้นเรียนสมรรถุนะ!E14</f>
        <v>0</v>
      </c>
      <c r="F12" s="104" t="str">
        <f>สรุปรายชั้นเรียนสมรรถุนะ!F14</f>
        <v>0</v>
      </c>
      <c r="G12" s="104" t="str">
        <f>สรุปรายชั้นเรียนสมรรถุนะ!G14</f>
        <v>0</v>
      </c>
      <c r="H12" s="104">
        <f>สรุปรายชั้นเรียนสมรรถุนะ!H14</f>
        <v>0</v>
      </c>
      <c r="I12" s="104" t="str">
        <f>สรุปรายชั้นเรียนสมรรถุนะ!I14</f>
        <v>0</v>
      </c>
      <c r="J12" s="104" t="str">
        <f>สรุปรายชั้นเรียนสมรรถุนะ!J14</f>
        <v>ไม่ผ่าน</v>
      </c>
    </row>
    <row r="13" spans="1:10" ht="17.45" customHeight="1" x14ac:dyDescent="0.2">
      <c r="A13" s="104">
        <f>สรุปรายชั้นเรียนสมรรถุนะ!A15</f>
        <v>9</v>
      </c>
      <c r="B13" s="110" t="str">
        <f>สรุปรายชั้นเรียนสมรรถุนะ!B15</f>
        <v>เด็กชายศราวุธ  ปัจฉาพร</v>
      </c>
      <c r="C13" s="104" t="str">
        <f>สรุปรายชั้นเรียนสมรรถุนะ!C15</f>
        <v>0</v>
      </c>
      <c r="D13" s="104" t="str">
        <f>สรุปรายชั้นเรียนสมรรถุนะ!D15</f>
        <v>0</v>
      </c>
      <c r="E13" s="104" t="str">
        <f>สรุปรายชั้นเรียนสมรรถุนะ!E15</f>
        <v>0</v>
      </c>
      <c r="F13" s="104" t="str">
        <f>สรุปรายชั้นเรียนสมรรถุนะ!F15</f>
        <v>0</v>
      </c>
      <c r="G13" s="104" t="str">
        <f>สรุปรายชั้นเรียนสมรรถุนะ!G15</f>
        <v>0</v>
      </c>
      <c r="H13" s="104">
        <f>สรุปรายชั้นเรียนสมรรถุนะ!H15</f>
        <v>0</v>
      </c>
      <c r="I13" s="104" t="str">
        <f>สรุปรายชั้นเรียนสมรรถุนะ!I15</f>
        <v>0</v>
      </c>
      <c r="J13" s="104" t="str">
        <f>สรุปรายชั้นเรียนสมรรถุนะ!J15</f>
        <v>ไม่ผ่าน</v>
      </c>
    </row>
    <row r="14" spans="1:10" ht="17.45" customHeight="1" x14ac:dyDescent="0.2">
      <c r="A14" s="104">
        <f>สรุปรายชั้นเรียนสมรรถุนะ!A16</f>
        <v>10</v>
      </c>
      <c r="B14" s="110" t="str">
        <f>สรุปรายชั้นเรียนสมรรถุนะ!B16</f>
        <v>เด็กชายเสกสรร  อัญโย</v>
      </c>
      <c r="C14" s="104" t="str">
        <f>สรุปรายชั้นเรียนสมรรถุนะ!C16</f>
        <v>0</v>
      </c>
      <c r="D14" s="104" t="str">
        <f>สรุปรายชั้นเรียนสมรรถุนะ!D16</f>
        <v>0</v>
      </c>
      <c r="E14" s="104" t="str">
        <f>สรุปรายชั้นเรียนสมรรถุนะ!E16</f>
        <v>0</v>
      </c>
      <c r="F14" s="104" t="str">
        <f>สรุปรายชั้นเรียนสมรรถุนะ!F16</f>
        <v>0</v>
      </c>
      <c r="G14" s="104" t="str">
        <f>สรุปรายชั้นเรียนสมรรถุนะ!G16</f>
        <v>0</v>
      </c>
      <c r="H14" s="104">
        <f>สรุปรายชั้นเรียนสมรรถุนะ!H16</f>
        <v>0</v>
      </c>
      <c r="I14" s="104" t="str">
        <f>สรุปรายชั้นเรียนสมรรถุนะ!I16</f>
        <v>0</v>
      </c>
      <c r="J14" s="104" t="str">
        <f>สรุปรายชั้นเรียนสมรรถุนะ!J16</f>
        <v>ไม่ผ่าน</v>
      </c>
    </row>
    <row r="15" spans="1:10" ht="17.45" customHeight="1" x14ac:dyDescent="0.2">
      <c r="A15" s="104">
        <f>สรุปรายชั้นเรียนสมรรถุนะ!A17</f>
        <v>11</v>
      </c>
      <c r="B15" s="110" t="str">
        <f>สรุปรายชั้นเรียนสมรรถุนะ!B17</f>
        <v>เด็กหญิงกนกรัชต์  สุโกพันธ์</v>
      </c>
      <c r="C15" s="104" t="str">
        <f>สรุปรายชั้นเรียนสมรรถุนะ!C17</f>
        <v>0</v>
      </c>
      <c r="D15" s="104" t="str">
        <f>สรุปรายชั้นเรียนสมรรถุนะ!D17</f>
        <v>0</v>
      </c>
      <c r="E15" s="104" t="str">
        <f>สรุปรายชั้นเรียนสมรรถุนะ!E17</f>
        <v>0</v>
      </c>
      <c r="F15" s="104" t="str">
        <f>สรุปรายชั้นเรียนสมรรถุนะ!F17</f>
        <v>0</v>
      </c>
      <c r="G15" s="104" t="str">
        <f>สรุปรายชั้นเรียนสมรรถุนะ!G17</f>
        <v>0</v>
      </c>
      <c r="H15" s="104">
        <f>สรุปรายชั้นเรียนสมรรถุนะ!H17</f>
        <v>0</v>
      </c>
      <c r="I15" s="104" t="str">
        <f>สรุปรายชั้นเรียนสมรรถุนะ!I17</f>
        <v>0</v>
      </c>
      <c r="J15" s="104" t="str">
        <f>สรุปรายชั้นเรียนสมรรถุนะ!J17</f>
        <v>ไม่ผ่าน</v>
      </c>
    </row>
    <row r="16" spans="1:10" ht="17.45" customHeight="1" x14ac:dyDescent="0.2">
      <c r="A16" s="104">
        <f>สรุปรายชั้นเรียนสมรรถุนะ!A18</f>
        <v>12</v>
      </c>
      <c r="B16" s="110" t="str">
        <f>สรุปรายชั้นเรียนสมรรถุนะ!B18</f>
        <v>เด็กหญิงกมลชนก  ราตรี</v>
      </c>
      <c r="C16" s="104" t="str">
        <f>สรุปรายชั้นเรียนสมรรถุนะ!C18</f>
        <v>0</v>
      </c>
      <c r="D16" s="104" t="str">
        <f>สรุปรายชั้นเรียนสมรรถุนะ!D18</f>
        <v>0</v>
      </c>
      <c r="E16" s="104" t="str">
        <f>สรุปรายชั้นเรียนสมรรถุนะ!E18</f>
        <v>0</v>
      </c>
      <c r="F16" s="104" t="str">
        <f>สรุปรายชั้นเรียนสมรรถุนะ!F18</f>
        <v>0</v>
      </c>
      <c r="G16" s="104" t="str">
        <f>สรุปรายชั้นเรียนสมรรถุนะ!G18</f>
        <v>0</v>
      </c>
      <c r="H16" s="104">
        <f>สรุปรายชั้นเรียนสมรรถุนะ!H18</f>
        <v>0</v>
      </c>
      <c r="I16" s="104" t="str">
        <f>สรุปรายชั้นเรียนสมรรถุนะ!I18</f>
        <v>0</v>
      </c>
      <c r="J16" s="104" t="str">
        <f>สรุปรายชั้นเรียนสมรรถุนะ!J18</f>
        <v>ไม่ผ่าน</v>
      </c>
    </row>
    <row r="17" spans="1:10" ht="17.45" customHeight="1" x14ac:dyDescent="0.2">
      <c r="A17" s="104">
        <f>สรุปรายชั้นเรียนสมรรถุนะ!A19</f>
        <v>13</v>
      </c>
      <c r="B17" s="110" t="str">
        <f>สรุปรายชั้นเรียนสมรรถุนะ!B19</f>
        <v>เด็กหญิงกมลพรรณ  แก้วบุญเรือง</v>
      </c>
      <c r="C17" s="104" t="str">
        <f>สรุปรายชั้นเรียนสมรรถุนะ!C19</f>
        <v>0</v>
      </c>
      <c r="D17" s="104" t="str">
        <f>สรุปรายชั้นเรียนสมรรถุนะ!D19</f>
        <v>0</v>
      </c>
      <c r="E17" s="104" t="str">
        <f>สรุปรายชั้นเรียนสมรรถุนะ!E19</f>
        <v>0</v>
      </c>
      <c r="F17" s="104" t="str">
        <f>สรุปรายชั้นเรียนสมรรถุนะ!F19</f>
        <v>0</v>
      </c>
      <c r="G17" s="104" t="str">
        <f>สรุปรายชั้นเรียนสมรรถุนะ!G19</f>
        <v>0</v>
      </c>
      <c r="H17" s="104">
        <f>สรุปรายชั้นเรียนสมรรถุนะ!H19</f>
        <v>0</v>
      </c>
      <c r="I17" s="104" t="str">
        <f>สรุปรายชั้นเรียนสมรรถุนะ!I19</f>
        <v>0</v>
      </c>
      <c r="J17" s="104" t="str">
        <f>สรุปรายชั้นเรียนสมรรถุนะ!J19</f>
        <v>ไม่ผ่าน</v>
      </c>
    </row>
    <row r="18" spans="1:10" ht="17.45" customHeight="1" x14ac:dyDescent="0.2">
      <c r="A18" s="104">
        <f>สรุปรายชั้นเรียนสมรรถุนะ!A20</f>
        <v>14</v>
      </c>
      <c r="B18" s="110" t="str">
        <f>สรุปรายชั้นเรียนสมรรถุนะ!B20</f>
        <v>เด็กหญิงกรรณิภา  ศรีแก้ว</v>
      </c>
      <c r="C18" s="104" t="str">
        <f>สรุปรายชั้นเรียนสมรรถุนะ!C20</f>
        <v>0</v>
      </c>
      <c r="D18" s="104" t="str">
        <f>สรุปรายชั้นเรียนสมรรถุนะ!D20</f>
        <v>0</v>
      </c>
      <c r="E18" s="104" t="str">
        <f>สรุปรายชั้นเรียนสมรรถุนะ!E20</f>
        <v>0</v>
      </c>
      <c r="F18" s="104" t="str">
        <f>สรุปรายชั้นเรียนสมรรถุนะ!F20</f>
        <v>0</v>
      </c>
      <c r="G18" s="104" t="str">
        <f>สรุปรายชั้นเรียนสมรรถุนะ!G20</f>
        <v>0</v>
      </c>
      <c r="H18" s="104">
        <f>สรุปรายชั้นเรียนสมรรถุนะ!H20</f>
        <v>0</v>
      </c>
      <c r="I18" s="104" t="str">
        <f>สรุปรายชั้นเรียนสมรรถุนะ!I20</f>
        <v>0</v>
      </c>
      <c r="J18" s="104" t="str">
        <f>สรุปรายชั้นเรียนสมรรถุนะ!J20</f>
        <v>ไม่ผ่าน</v>
      </c>
    </row>
    <row r="19" spans="1:10" ht="17.45" customHeight="1" x14ac:dyDescent="0.2">
      <c r="A19" s="104">
        <f>สรุปรายชั้นเรียนสมรรถุนะ!A21</f>
        <v>15</v>
      </c>
      <c r="B19" s="110" t="str">
        <f>สรุปรายชั้นเรียนสมรรถุนะ!B21</f>
        <v>เด็กหญิงกัญญาณัฐ  แก้วบัวสา</v>
      </c>
      <c r="C19" s="104" t="str">
        <f>สรุปรายชั้นเรียนสมรรถุนะ!C21</f>
        <v>0</v>
      </c>
      <c r="D19" s="104" t="str">
        <f>สรุปรายชั้นเรียนสมรรถุนะ!D21</f>
        <v>0</v>
      </c>
      <c r="E19" s="104" t="str">
        <f>สรุปรายชั้นเรียนสมรรถุนะ!E21</f>
        <v>0</v>
      </c>
      <c r="F19" s="104" t="str">
        <f>สรุปรายชั้นเรียนสมรรถุนะ!F21</f>
        <v>0</v>
      </c>
      <c r="G19" s="104" t="str">
        <f>สรุปรายชั้นเรียนสมรรถุนะ!G21</f>
        <v>0</v>
      </c>
      <c r="H19" s="104">
        <f>สรุปรายชั้นเรียนสมรรถุนะ!H21</f>
        <v>0</v>
      </c>
      <c r="I19" s="104" t="str">
        <f>สรุปรายชั้นเรียนสมรรถุนะ!I21</f>
        <v>0</v>
      </c>
      <c r="J19" s="104" t="str">
        <f>สรุปรายชั้นเรียนสมรรถุนะ!J21</f>
        <v>ไม่ผ่าน</v>
      </c>
    </row>
    <row r="20" spans="1:10" ht="17.45" customHeight="1" x14ac:dyDescent="0.2">
      <c r="A20" s="104">
        <f>สรุปรายชั้นเรียนสมรรถุนะ!A22</f>
        <v>16</v>
      </c>
      <c r="B20" s="110" t="str">
        <f>สรุปรายชั้นเรียนสมรรถุนะ!B22</f>
        <v>เด็กหญิงเกศมณี  ดำริห์</v>
      </c>
      <c r="C20" s="104" t="str">
        <f>สรุปรายชั้นเรียนสมรรถุนะ!C22</f>
        <v>0</v>
      </c>
      <c r="D20" s="104" t="str">
        <f>สรุปรายชั้นเรียนสมรรถุนะ!D22</f>
        <v>0</v>
      </c>
      <c r="E20" s="104" t="str">
        <f>สรุปรายชั้นเรียนสมรรถุนะ!E22</f>
        <v>0</v>
      </c>
      <c r="F20" s="104" t="str">
        <f>สรุปรายชั้นเรียนสมรรถุนะ!F22</f>
        <v>0</v>
      </c>
      <c r="G20" s="104" t="str">
        <f>สรุปรายชั้นเรียนสมรรถุนะ!G22</f>
        <v>0</v>
      </c>
      <c r="H20" s="104">
        <f>สรุปรายชั้นเรียนสมรรถุนะ!H22</f>
        <v>0</v>
      </c>
      <c r="I20" s="104" t="str">
        <f>สรุปรายชั้นเรียนสมรรถุนะ!I22</f>
        <v>0</v>
      </c>
      <c r="J20" s="104" t="str">
        <f>สรุปรายชั้นเรียนสมรรถุนะ!J22</f>
        <v>ไม่ผ่าน</v>
      </c>
    </row>
    <row r="21" spans="1:10" ht="17.45" customHeight="1" x14ac:dyDescent="0.2">
      <c r="A21" s="104">
        <f>สรุปรายชั้นเรียนสมรรถุนะ!A23</f>
        <v>17</v>
      </c>
      <c r="B21" s="110" t="str">
        <f>สรุปรายชั้นเรียนสมรรถุนะ!B23</f>
        <v>เด็กหญิงเกษรา  ประทาน</v>
      </c>
      <c r="C21" s="104" t="str">
        <f>สรุปรายชั้นเรียนสมรรถุนะ!C23</f>
        <v>0</v>
      </c>
      <c r="D21" s="104" t="str">
        <f>สรุปรายชั้นเรียนสมรรถุนะ!D23</f>
        <v>0</v>
      </c>
      <c r="E21" s="104" t="str">
        <f>สรุปรายชั้นเรียนสมรรถุนะ!E23</f>
        <v>0</v>
      </c>
      <c r="F21" s="104" t="str">
        <f>สรุปรายชั้นเรียนสมรรถุนะ!F23</f>
        <v>0</v>
      </c>
      <c r="G21" s="104" t="str">
        <f>สรุปรายชั้นเรียนสมรรถุนะ!G23</f>
        <v>0</v>
      </c>
      <c r="H21" s="104">
        <f>สรุปรายชั้นเรียนสมรรถุนะ!H23</f>
        <v>0</v>
      </c>
      <c r="I21" s="104" t="str">
        <f>สรุปรายชั้นเรียนสมรรถุนะ!I23</f>
        <v>0</v>
      </c>
      <c r="J21" s="104" t="str">
        <f>สรุปรายชั้นเรียนสมรรถุนะ!J23</f>
        <v>ไม่ผ่าน</v>
      </c>
    </row>
    <row r="22" spans="1:10" ht="17.45" customHeight="1" x14ac:dyDescent="0.2">
      <c r="A22" s="104">
        <f>สรุปรายชั้นเรียนสมรรถุนะ!A24</f>
        <v>18</v>
      </c>
      <c r="B22" s="110" t="str">
        <f>สรุปรายชั้นเรียนสมรรถุนะ!B24</f>
        <v>เด็กหญิงคติยา  คำเคนบ้ง</v>
      </c>
      <c r="C22" s="104" t="str">
        <f>สรุปรายชั้นเรียนสมรรถุนะ!C24</f>
        <v>0</v>
      </c>
      <c r="D22" s="104" t="str">
        <f>สรุปรายชั้นเรียนสมรรถุนะ!D24</f>
        <v>0</v>
      </c>
      <c r="E22" s="104" t="str">
        <f>สรุปรายชั้นเรียนสมรรถุนะ!E24</f>
        <v>0</v>
      </c>
      <c r="F22" s="104" t="str">
        <f>สรุปรายชั้นเรียนสมรรถุนะ!F24</f>
        <v>0</v>
      </c>
      <c r="G22" s="104" t="str">
        <f>สรุปรายชั้นเรียนสมรรถุนะ!G24</f>
        <v>0</v>
      </c>
      <c r="H22" s="104">
        <f>สรุปรายชั้นเรียนสมรรถุนะ!H24</f>
        <v>0</v>
      </c>
      <c r="I22" s="104" t="str">
        <f>สรุปรายชั้นเรียนสมรรถุนะ!I24</f>
        <v>0</v>
      </c>
      <c r="J22" s="104" t="str">
        <f>สรุปรายชั้นเรียนสมรรถุนะ!J24</f>
        <v>ไม่ผ่าน</v>
      </c>
    </row>
    <row r="23" spans="1:10" ht="17.45" customHeight="1" x14ac:dyDescent="0.2">
      <c r="A23" s="104">
        <f>สรุปรายชั้นเรียนสมรรถุนะ!A25</f>
        <v>19</v>
      </c>
      <c r="B23" s="110" t="str">
        <f>สรุปรายชั้นเรียนสมรรถุนะ!B25</f>
        <v>เด็กหญิงจันทิมา  วงษ์ชมภู</v>
      </c>
      <c r="C23" s="104" t="str">
        <f>สรุปรายชั้นเรียนสมรรถุนะ!C25</f>
        <v>0</v>
      </c>
      <c r="D23" s="104" t="str">
        <f>สรุปรายชั้นเรียนสมรรถุนะ!D25</f>
        <v>0</v>
      </c>
      <c r="E23" s="104" t="str">
        <f>สรุปรายชั้นเรียนสมรรถุนะ!E25</f>
        <v>0</v>
      </c>
      <c r="F23" s="104" t="str">
        <f>สรุปรายชั้นเรียนสมรรถุนะ!F25</f>
        <v>0</v>
      </c>
      <c r="G23" s="104" t="str">
        <f>สรุปรายชั้นเรียนสมรรถุนะ!G25</f>
        <v>0</v>
      </c>
      <c r="H23" s="104">
        <f>สรุปรายชั้นเรียนสมรรถุนะ!H25</f>
        <v>0</v>
      </c>
      <c r="I23" s="104" t="str">
        <f>สรุปรายชั้นเรียนสมรรถุนะ!I25</f>
        <v>0</v>
      </c>
      <c r="J23" s="104" t="str">
        <f>สรุปรายชั้นเรียนสมรรถุนะ!J25</f>
        <v>ไม่ผ่าน</v>
      </c>
    </row>
    <row r="24" spans="1:10" ht="17.45" customHeight="1" x14ac:dyDescent="0.2">
      <c r="A24" s="104">
        <f>สรุปรายชั้นเรียนสมรรถุนะ!A26</f>
        <v>20</v>
      </c>
      <c r="B24" s="110" t="str">
        <f>สรุปรายชั้นเรียนสมรรถุนะ!B26</f>
        <v>เด็กหญิงชลธิชา  ลือโฮ้ง</v>
      </c>
      <c r="C24" s="104" t="str">
        <f>สรุปรายชั้นเรียนสมรรถุนะ!C26</f>
        <v>0</v>
      </c>
      <c r="D24" s="104" t="str">
        <f>สรุปรายชั้นเรียนสมรรถุนะ!D26</f>
        <v>0</v>
      </c>
      <c r="E24" s="104" t="str">
        <f>สรุปรายชั้นเรียนสมรรถุนะ!E26</f>
        <v>0</v>
      </c>
      <c r="F24" s="104" t="str">
        <f>สรุปรายชั้นเรียนสมรรถุนะ!F26</f>
        <v>0</v>
      </c>
      <c r="G24" s="104" t="str">
        <f>สรุปรายชั้นเรียนสมรรถุนะ!G26</f>
        <v>0</v>
      </c>
      <c r="H24" s="104">
        <f>สรุปรายชั้นเรียนสมรรถุนะ!H26</f>
        <v>0</v>
      </c>
      <c r="I24" s="104" t="str">
        <f>สรุปรายชั้นเรียนสมรรถุนะ!I26</f>
        <v>0</v>
      </c>
      <c r="J24" s="104" t="str">
        <f>สรุปรายชั้นเรียนสมรรถุนะ!J26</f>
        <v>ไม่ผ่าน</v>
      </c>
    </row>
    <row r="25" spans="1:10" ht="17.45" customHeight="1" x14ac:dyDescent="0.2">
      <c r="A25" s="104">
        <f>สรุปรายชั้นเรียนสมรรถุนะ!A27</f>
        <v>21</v>
      </c>
      <c r="B25" s="110" t="str">
        <f>สรุปรายชั้นเรียนสมรรถุนะ!B27</f>
        <v>เด็กหญิงชลิตา  โพธิ์ขาว</v>
      </c>
      <c r="C25" s="104" t="str">
        <f>สรุปรายชั้นเรียนสมรรถุนะ!C27</f>
        <v>0</v>
      </c>
      <c r="D25" s="104" t="str">
        <f>สรุปรายชั้นเรียนสมรรถุนะ!D27</f>
        <v>0</v>
      </c>
      <c r="E25" s="104" t="str">
        <f>สรุปรายชั้นเรียนสมรรถุนะ!E27</f>
        <v>0</v>
      </c>
      <c r="F25" s="104" t="str">
        <f>สรุปรายชั้นเรียนสมรรถุนะ!F27</f>
        <v>0</v>
      </c>
      <c r="G25" s="104" t="str">
        <f>สรุปรายชั้นเรียนสมรรถุนะ!G27</f>
        <v>0</v>
      </c>
      <c r="H25" s="104">
        <f>สรุปรายชั้นเรียนสมรรถุนะ!H27</f>
        <v>0</v>
      </c>
      <c r="I25" s="104" t="str">
        <f>สรุปรายชั้นเรียนสมรรถุนะ!I27</f>
        <v>0</v>
      </c>
      <c r="J25" s="104" t="str">
        <f>สรุปรายชั้นเรียนสมรรถุนะ!J27</f>
        <v>ไม่ผ่าน</v>
      </c>
    </row>
    <row r="26" spans="1:10" ht="17.45" customHeight="1" x14ac:dyDescent="0.2">
      <c r="A26" s="104">
        <f>สรุปรายชั้นเรียนสมรรถุนะ!A28</f>
        <v>22</v>
      </c>
      <c r="B26" s="110" t="str">
        <f>สรุปรายชั้นเรียนสมรรถุนะ!B28</f>
        <v>เด็กหญิงณัฐรุจา  ลาคำเสน</v>
      </c>
      <c r="C26" s="104" t="str">
        <f>สรุปรายชั้นเรียนสมรรถุนะ!C28</f>
        <v>0</v>
      </c>
      <c r="D26" s="104" t="str">
        <f>สรุปรายชั้นเรียนสมรรถุนะ!D28</f>
        <v>0</v>
      </c>
      <c r="E26" s="104" t="str">
        <f>สรุปรายชั้นเรียนสมรรถุนะ!E28</f>
        <v>0</v>
      </c>
      <c r="F26" s="104" t="str">
        <f>สรุปรายชั้นเรียนสมรรถุนะ!F28</f>
        <v>0</v>
      </c>
      <c r="G26" s="104" t="str">
        <f>สรุปรายชั้นเรียนสมรรถุนะ!G28</f>
        <v>0</v>
      </c>
      <c r="H26" s="104">
        <f>สรุปรายชั้นเรียนสมรรถุนะ!H28</f>
        <v>0</v>
      </c>
      <c r="I26" s="104" t="str">
        <f>สรุปรายชั้นเรียนสมรรถุนะ!I28</f>
        <v>0</v>
      </c>
      <c r="J26" s="104" t="str">
        <f>สรุปรายชั้นเรียนสมรรถุนะ!J28</f>
        <v>ไม่ผ่าน</v>
      </c>
    </row>
    <row r="27" spans="1:10" ht="17.45" customHeight="1" x14ac:dyDescent="0.2">
      <c r="A27" s="104">
        <f>สรุปรายชั้นเรียนสมรรถุนะ!A29</f>
        <v>23</v>
      </c>
      <c r="B27" s="110" t="str">
        <f>สรุปรายชั้นเรียนสมรรถุนะ!B29</f>
        <v>เด็กหญิงนภัสฐา  หงษ์หาญ</v>
      </c>
      <c r="C27" s="104" t="str">
        <f>สรุปรายชั้นเรียนสมรรถุนะ!C29</f>
        <v>0</v>
      </c>
      <c r="D27" s="104" t="str">
        <f>สรุปรายชั้นเรียนสมรรถุนะ!D29</f>
        <v>0</v>
      </c>
      <c r="E27" s="104" t="str">
        <f>สรุปรายชั้นเรียนสมรรถุนะ!E29</f>
        <v>0</v>
      </c>
      <c r="F27" s="104" t="str">
        <f>สรุปรายชั้นเรียนสมรรถุนะ!F29</f>
        <v>0</v>
      </c>
      <c r="G27" s="104" t="str">
        <f>สรุปรายชั้นเรียนสมรรถุนะ!G29</f>
        <v>0</v>
      </c>
      <c r="H27" s="104">
        <f>สรุปรายชั้นเรียนสมรรถุนะ!H29</f>
        <v>0</v>
      </c>
      <c r="I27" s="104" t="str">
        <f>สรุปรายชั้นเรียนสมรรถุนะ!I29</f>
        <v>0</v>
      </c>
      <c r="J27" s="104" t="str">
        <f>สรุปรายชั้นเรียนสมรรถุนะ!J29</f>
        <v>ไม่ผ่าน</v>
      </c>
    </row>
    <row r="28" spans="1:10" ht="17.45" customHeight="1" x14ac:dyDescent="0.2">
      <c r="A28" s="104">
        <f>สรุปรายชั้นเรียนสมรรถุนะ!A30</f>
        <v>24</v>
      </c>
      <c r="B28" s="110" t="str">
        <f>สรุปรายชั้นเรียนสมรรถุนะ!B30</f>
        <v>เด็กหญิงนิสาชล  ศรีลาภา</v>
      </c>
      <c r="C28" s="104" t="str">
        <f>สรุปรายชั้นเรียนสมรรถุนะ!C30</f>
        <v>0</v>
      </c>
      <c r="D28" s="104" t="str">
        <f>สรุปรายชั้นเรียนสมรรถุนะ!D30</f>
        <v>0</v>
      </c>
      <c r="E28" s="104" t="str">
        <f>สรุปรายชั้นเรียนสมรรถุนะ!E30</f>
        <v>0</v>
      </c>
      <c r="F28" s="104" t="str">
        <f>สรุปรายชั้นเรียนสมรรถุนะ!F30</f>
        <v>0</v>
      </c>
      <c r="G28" s="104" t="str">
        <f>สรุปรายชั้นเรียนสมรรถุนะ!G30</f>
        <v>0</v>
      </c>
      <c r="H28" s="104">
        <f>สรุปรายชั้นเรียนสมรรถุนะ!H30</f>
        <v>0</v>
      </c>
      <c r="I28" s="104" t="str">
        <f>สรุปรายชั้นเรียนสมรรถุนะ!I30</f>
        <v>0</v>
      </c>
      <c r="J28" s="104" t="str">
        <f>สรุปรายชั้นเรียนสมรรถุนะ!J30</f>
        <v>ไม่ผ่าน</v>
      </c>
    </row>
    <row r="29" spans="1:10" ht="17.45" customHeight="1" x14ac:dyDescent="0.2">
      <c r="A29" s="104">
        <f>สรุปรายชั้นเรียนสมรรถุนะ!A31</f>
        <v>25</v>
      </c>
      <c r="B29" s="110" t="str">
        <f>สรุปรายชั้นเรียนสมรรถุนะ!B31</f>
        <v>เด็กหญิงบุณฑริก  เวนะนุช</v>
      </c>
      <c r="C29" s="104" t="str">
        <f>สรุปรายชั้นเรียนสมรรถุนะ!C31</f>
        <v>0</v>
      </c>
      <c r="D29" s="104" t="str">
        <f>สรุปรายชั้นเรียนสมรรถุนะ!D31</f>
        <v>0</v>
      </c>
      <c r="E29" s="104" t="str">
        <f>สรุปรายชั้นเรียนสมรรถุนะ!E31</f>
        <v>0</v>
      </c>
      <c r="F29" s="104" t="str">
        <f>สรุปรายชั้นเรียนสมรรถุนะ!F31</f>
        <v>0</v>
      </c>
      <c r="G29" s="104" t="str">
        <f>สรุปรายชั้นเรียนสมรรถุนะ!G31</f>
        <v>0</v>
      </c>
      <c r="H29" s="104">
        <f>สรุปรายชั้นเรียนสมรรถุนะ!H31</f>
        <v>0</v>
      </c>
      <c r="I29" s="104" t="str">
        <f>สรุปรายชั้นเรียนสมรรถุนะ!I31</f>
        <v>0</v>
      </c>
      <c r="J29" s="104" t="str">
        <f>สรุปรายชั้นเรียนสมรรถุนะ!J31</f>
        <v>ไม่ผ่าน</v>
      </c>
    </row>
    <row r="30" spans="1:10" ht="17.45" customHeight="1" x14ac:dyDescent="0.2">
      <c r="A30" s="104">
        <f>สรุปรายชั้นเรียนสมรรถุนะ!A32</f>
        <v>26</v>
      </c>
      <c r="B30" s="110" t="str">
        <f>สรุปรายชั้นเรียนสมรรถุนะ!B32</f>
        <v>เด็กหญิงบุษกร  บุญเย็น</v>
      </c>
      <c r="C30" s="104" t="str">
        <f>สรุปรายชั้นเรียนสมรรถุนะ!C32</f>
        <v>0</v>
      </c>
      <c r="D30" s="104" t="str">
        <f>สรุปรายชั้นเรียนสมรรถุนะ!D32</f>
        <v>0</v>
      </c>
      <c r="E30" s="104" t="str">
        <f>สรุปรายชั้นเรียนสมรรถุนะ!E32</f>
        <v>0</v>
      </c>
      <c r="F30" s="104" t="str">
        <f>สรุปรายชั้นเรียนสมรรถุนะ!F32</f>
        <v>0</v>
      </c>
      <c r="G30" s="104" t="str">
        <f>สรุปรายชั้นเรียนสมรรถุนะ!G32</f>
        <v>0</v>
      </c>
      <c r="H30" s="104">
        <f>สรุปรายชั้นเรียนสมรรถุนะ!H32</f>
        <v>0</v>
      </c>
      <c r="I30" s="104" t="str">
        <f>สรุปรายชั้นเรียนสมรรถุนะ!I32</f>
        <v>0</v>
      </c>
      <c r="J30" s="104" t="str">
        <f>สรุปรายชั้นเรียนสมรรถุนะ!J32</f>
        <v>ไม่ผ่าน</v>
      </c>
    </row>
    <row r="31" spans="1:10" ht="17.45" customHeight="1" x14ac:dyDescent="0.2">
      <c r="A31" s="104">
        <f>สรุปรายชั้นเรียนสมรรถุนะ!A33</f>
        <v>27</v>
      </c>
      <c r="B31" s="110" t="str">
        <f>สรุปรายชั้นเรียนสมรรถุนะ!B33</f>
        <v>เด็กหญิงปริตา  ตรีถัน</v>
      </c>
      <c r="C31" s="104" t="str">
        <f>สรุปรายชั้นเรียนสมรรถุนะ!C33</f>
        <v>0</v>
      </c>
      <c r="D31" s="104" t="str">
        <f>สรุปรายชั้นเรียนสมรรถุนะ!D33</f>
        <v>0</v>
      </c>
      <c r="E31" s="104" t="str">
        <f>สรุปรายชั้นเรียนสมรรถุนะ!E33</f>
        <v>0</v>
      </c>
      <c r="F31" s="104" t="str">
        <f>สรุปรายชั้นเรียนสมรรถุนะ!F33</f>
        <v>0</v>
      </c>
      <c r="G31" s="104" t="str">
        <f>สรุปรายชั้นเรียนสมรรถุนะ!G33</f>
        <v>0</v>
      </c>
      <c r="H31" s="104">
        <f>สรุปรายชั้นเรียนสมรรถุนะ!H33</f>
        <v>0</v>
      </c>
      <c r="I31" s="104" t="str">
        <f>สรุปรายชั้นเรียนสมรรถุนะ!I33</f>
        <v>0</v>
      </c>
      <c r="J31" s="104" t="str">
        <f>สรุปรายชั้นเรียนสมรรถุนะ!J33</f>
        <v>ไม่ผ่าน</v>
      </c>
    </row>
    <row r="32" spans="1:10" ht="17.45" customHeight="1" x14ac:dyDescent="0.2">
      <c r="A32" s="104">
        <f>สรุปรายชั้นเรียนสมรรถุนะ!A34</f>
        <v>28</v>
      </c>
      <c r="B32" s="110" t="str">
        <f>สรุปรายชั้นเรียนสมรรถุนะ!B34</f>
        <v>เด็กหญิงรัชชนก  คำนนท์</v>
      </c>
      <c r="C32" s="104" t="str">
        <f>สรุปรายชั้นเรียนสมรรถุนะ!C34</f>
        <v>0</v>
      </c>
      <c r="D32" s="104" t="str">
        <f>สรุปรายชั้นเรียนสมรรถุนะ!D34</f>
        <v>0</v>
      </c>
      <c r="E32" s="104" t="str">
        <f>สรุปรายชั้นเรียนสมรรถุนะ!E34</f>
        <v>0</v>
      </c>
      <c r="F32" s="104" t="str">
        <f>สรุปรายชั้นเรียนสมรรถุนะ!F34</f>
        <v>0</v>
      </c>
      <c r="G32" s="104" t="str">
        <f>สรุปรายชั้นเรียนสมรรถุนะ!G34</f>
        <v>0</v>
      </c>
      <c r="H32" s="104">
        <f>สรุปรายชั้นเรียนสมรรถุนะ!H34</f>
        <v>0</v>
      </c>
      <c r="I32" s="104" t="str">
        <f>สรุปรายชั้นเรียนสมรรถุนะ!I34</f>
        <v>0</v>
      </c>
      <c r="J32" s="104" t="str">
        <f>สรุปรายชั้นเรียนสมรรถุนะ!J34</f>
        <v>ไม่ผ่าน</v>
      </c>
    </row>
    <row r="33" spans="1:10" ht="17.45" customHeight="1" x14ac:dyDescent="0.2">
      <c r="A33" s="104">
        <f>สรุปรายชั้นเรียนสมรรถุนะ!A35</f>
        <v>29</v>
      </c>
      <c r="B33" s="110" t="str">
        <f>สรุปรายชั้นเรียนสมรรถุนะ!B35</f>
        <v>เด็กหญิงวชิรญาณ์  คลาดแคล้ว</v>
      </c>
      <c r="C33" s="104" t="str">
        <f>สรุปรายชั้นเรียนสมรรถุนะ!C35</f>
        <v>0</v>
      </c>
      <c r="D33" s="104" t="str">
        <f>สรุปรายชั้นเรียนสมรรถุนะ!D35</f>
        <v>0</v>
      </c>
      <c r="E33" s="104" t="str">
        <f>สรุปรายชั้นเรียนสมรรถุนะ!E35</f>
        <v>0</v>
      </c>
      <c r="F33" s="104" t="str">
        <f>สรุปรายชั้นเรียนสมรรถุนะ!F35</f>
        <v>0</v>
      </c>
      <c r="G33" s="104" t="str">
        <f>สรุปรายชั้นเรียนสมรรถุนะ!G35</f>
        <v>0</v>
      </c>
      <c r="H33" s="104">
        <f>สรุปรายชั้นเรียนสมรรถุนะ!H35</f>
        <v>0</v>
      </c>
      <c r="I33" s="104" t="str">
        <f>สรุปรายชั้นเรียนสมรรถุนะ!I35</f>
        <v>0</v>
      </c>
      <c r="J33" s="104" t="str">
        <f>สรุปรายชั้นเรียนสมรรถุนะ!J35</f>
        <v>ไม่ผ่าน</v>
      </c>
    </row>
    <row r="34" spans="1:10" ht="17.45" customHeight="1" x14ac:dyDescent="0.2">
      <c r="A34" s="104">
        <f>สรุปรายชั้นเรียนสมรรถุนะ!A36</f>
        <v>30</v>
      </c>
      <c r="B34" s="110" t="str">
        <f>สรุปรายชั้นเรียนสมรรถุนะ!B36</f>
        <v>เด็กหญิงวนิดพร  รูปโฉม</v>
      </c>
      <c r="C34" s="104" t="str">
        <f>สรุปรายชั้นเรียนสมรรถุนะ!C36</f>
        <v>0</v>
      </c>
      <c r="D34" s="104" t="str">
        <f>สรุปรายชั้นเรียนสมรรถุนะ!D36</f>
        <v>0</v>
      </c>
      <c r="E34" s="104" t="str">
        <f>สรุปรายชั้นเรียนสมรรถุนะ!E36</f>
        <v>0</v>
      </c>
      <c r="F34" s="104" t="str">
        <f>สรุปรายชั้นเรียนสมรรถุนะ!F36</f>
        <v>0</v>
      </c>
      <c r="G34" s="104" t="str">
        <f>สรุปรายชั้นเรียนสมรรถุนะ!G36</f>
        <v>0</v>
      </c>
      <c r="H34" s="104">
        <f>สรุปรายชั้นเรียนสมรรถุนะ!H36</f>
        <v>0</v>
      </c>
      <c r="I34" s="104" t="str">
        <f>สรุปรายชั้นเรียนสมรรถุนะ!I36</f>
        <v>0</v>
      </c>
      <c r="J34" s="104" t="str">
        <f>สรุปรายชั้นเรียนสมรรถุนะ!J36</f>
        <v>ไม่ผ่าน</v>
      </c>
    </row>
    <row r="35" spans="1:10" ht="17.45" customHeight="1" x14ac:dyDescent="0.2">
      <c r="A35" s="104">
        <f>สรุปรายชั้นเรียนสมรรถุนะ!A37</f>
        <v>31</v>
      </c>
      <c r="B35" s="110" t="str">
        <f>สรุปรายชั้นเรียนสมรรถุนะ!B37</f>
        <v>เด็กหญิงวราภรณ์  วิเศษโวหาร</v>
      </c>
      <c r="C35" s="104" t="str">
        <f>สรุปรายชั้นเรียนสมรรถุนะ!C37</f>
        <v>0</v>
      </c>
      <c r="D35" s="104" t="str">
        <f>สรุปรายชั้นเรียนสมรรถุนะ!D37</f>
        <v>0</v>
      </c>
      <c r="E35" s="104" t="str">
        <f>สรุปรายชั้นเรียนสมรรถุนะ!E37</f>
        <v>0</v>
      </c>
      <c r="F35" s="104" t="str">
        <f>สรุปรายชั้นเรียนสมรรถุนะ!F37</f>
        <v>0</v>
      </c>
      <c r="G35" s="104" t="str">
        <f>สรุปรายชั้นเรียนสมรรถุนะ!G37</f>
        <v>0</v>
      </c>
      <c r="H35" s="104">
        <f>สรุปรายชั้นเรียนสมรรถุนะ!H37</f>
        <v>0</v>
      </c>
      <c r="I35" s="104" t="str">
        <f>สรุปรายชั้นเรียนสมรรถุนะ!I37</f>
        <v>0</v>
      </c>
      <c r="J35" s="104" t="str">
        <f>สรุปรายชั้นเรียนสมรรถุนะ!J37</f>
        <v>ไม่ผ่าน</v>
      </c>
    </row>
    <row r="36" spans="1:10" ht="17.45" customHeight="1" x14ac:dyDescent="0.2">
      <c r="A36" s="104">
        <f>สรุปรายชั้นเรียนสมรรถุนะ!A38</f>
        <v>32</v>
      </c>
      <c r="B36" s="110" t="str">
        <f>สรุปรายชั้นเรียนสมรรถุนะ!B38</f>
        <v>เด็กหญิงวิรากานต์  สุทธิอาคาร</v>
      </c>
      <c r="C36" s="104" t="str">
        <f>สรุปรายชั้นเรียนสมรรถุนะ!C38</f>
        <v>0</v>
      </c>
      <c r="D36" s="104" t="str">
        <f>สรุปรายชั้นเรียนสมรรถุนะ!D38</f>
        <v>0</v>
      </c>
      <c r="E36" s="104" t="str">
        <f>สรุปรายชั้นเรียนสมรรถุนะ!E38</f>
        <v>0</v>
      </c>
      <c r="F36" s="104" t="str">
        <f>สรุปรายชั้นเรียนสมรรถุนะ!F38</f>
        <v>0</v>
      </c>
      <c r="G36" s="104" t="str">
        <f>สรุปรายชั้นเรียนสมรรถุนะ!G38</f>
        <v>0</v>
      </c>
      <c r="H36" s="104">
        <f>สรุปรายชั้นเรียนสมรรถุนะ!H38</f>
        <v>0</v>
      </c>
      <c r="I36" s="104" t="str">
        <f>สรุปรายชั้นเรียนสมรรถุนะ!I38</f>
        <v>0</v>
      </c>
      <c r="J36" s="104" t="str">
        <f>สรุปรายชั้นเรียนสมรรถุนะ!J38</f>
        <v>ไม่ผ่าน</v>
      </c>
    </row>
    <row r="37" spans="1:10" ht="17.45" customHeight="1" x14ac:dyDescent="0.2">
      <c r="A37" s="104">
        <f>สรุปรายชั้นเรียนสมรรถุนะ!A39</f>
        <v>33</v>
      </c>
      <c r="B37" s="110" t="str">
        <f>สรุปรายชั้นเรียนสมรรถุนะ!B39</f>
        <v>เด็กหญิงเวนิกา  กันยาภู</v>
      </c>
      <c r="C37" s="104" t="str">
        <f>สรุปรายชั้นเรียนสมรรถุนะ!C39</f>
        <v>0</v>
      </c>
      <c r="D37" s="104" t="str">
        <f>สรุปรายชั้นเรียนสมรรถุนะ!D39</f>
        <v>0</v>
      </c>
      <c r="E37" s="104" t="str">
        <f>สรุปรายชั้นเรียนสมรรถุนะ!E39</f>
        <v>0</v>
      </c>
      <c r="F37" s="104" t="str">
        <f>สรุปรายชั้นเรียนสมรรถุนะ!F39</f>
        <v>0</v>
      </c>
      <c r="G37" s="104" t="str">
        <f>สรุปรายชั้นเรียนสมรรถุนะ!G39</f>
        <v>0</v>
      </c>
      <c r="H37" s="104">
        <f>สรุปรายชั้นเรียนสมรรถุนะ!H39</f>
        <v>0</v>
      </c>
      <c r="I37" s="104" t="str">
        <f>สรุปรายชั้นเรียนสมรรถุนะ!I39</f>
        <v>0</v>
      </c>
      <c r="J37" s="104" t="str">
        <f>สรุปรายชั้นเรียนสมรรถุนะ!J39</f>
        <v>ไม่ผ่าน</v>
      </c>
    </row>
    <row r="38" spans="1:10" ht="17.45" customHeight="1" x14ac:dyDescent="0.2">
      <c r="A38" s="104">
        <f>สรุปรายชั้นเรียนสมรรถุนะ!A40</f>
        <v>34</v>
      </c>
      <c r="B38" s="110" t="str">
        <f>สรุปรายชั้นเรียนสมรรถุนะ!B40</f>
        <v>เด็กหญิงศรัญญา  จันพวง</v>
      </c>
      <c r="C38" s="104" t="str">
        <f>สรุปรายชั้นเรียนสมรรถุนะ!C40</f>
        <v>0</v>
      </c>
      <c r="D38" s="104" t="str">
        <f>สรุปรายชั้นเรียนสมรรถุนะ!D40</f>
        <v>0</v>
      </c>
      <c r="E38" s="104" t="str">
        <f>สรุปรายชั้นเรียนสมรรถุนะ!E40</f>
        <v>0</v>
      </c>
      <c r="F38" s="104" t="str">
        <f>สรุปรายชั้นเรียนสมรรถุนะ!F40</f>
        <v>0</v>
      </c>
      <c r="G38" s="104" t="str">
        <f>สรุปรายชั้นเรียนสมรรถุนะ!G40</f>
        <v>0</v>
      </c>
      <c r="H38" s="104">
        <f>สรุปรายชั้นเรียนสมรรถุนะ!H40</f>
        <v>0</v>
      </c>
      <c r="I38" s="104" t="str">
        <f>สรุปรายชั้นเรียนสมรรถุนะ!I40</f>
        <v>0</v>
      </c>
      <c r="J38" s="104" t="str">
        <f>สรุปรายชั้นเรียนสมรรถุนะ!J40</f>
        <v>ไม่ผ่าน</v>
      </c>
    </row>
    <row r="39" spans="1:10" ht="17.45" customHeight="1" x14ac:dyDescent="0.2">
      <c r="A39" s="104">
        <f>สรุปรายชั้นเรียนสมรรถุนะ!A41</f>
        <v>35</v>
      </c>
      <c r="B39" s="110" t="str">
        <f>สรุปรายชั้นเรียนสมรรถุนะ!B41</f>
        <v>เด็กหญิงสรัญญา  จันทวี</v>
      </c>
      <c r="C39" s="104" t="str">
        <f>สรุปรายชั้นเรียนสมรรถุนะ!C41</f>
        <v>0</v>
      </c>
      <c r="D39" s="104" t="str">
        <f>สรุปรายชั้นเรียนสมรรถุนะ!D41</f>
        <v>0</v>
      </c>
      <c r="E39" s="104" t="str">
        <f>สรุปรายชั้นเรียนสมรรถุนะ!E41</f>
        <v>0</v>
      </c>
      <c r="F39" s="104" t="str">
        <f>สรุปรายชั้นเรียนสมรรถุนะ!F41</f>
        <v>0</v>
      </c>
      <c r="G39" s="104" t="str">
        <f>สรุปรายชั้นเรียนสมรรถุนะ!G41</f>
        <v>0</v>
      </c>
      <c r="H39" s="104">
        <f>สรุปรายชั้นเรียนสมรรถุนะ!H41</f>
        <v>0</v>
      </c>
      <c r="I39" s="104" t="str">
        <f>สรุปรายชั้นเรียนสมรรถุนะ!I41</f>
        <v>0</v>
      </c>
      <c r="J39" s="104" t="str">
        <f>สรุปรายชั้นเรียนสมรรถุนะ!J41</f>
        <v>ไม่ผ่าน</v>
      </c>
    </row>
    <row r="40" spans="1:10" ht="17.45" customHeight="1" x14ac:dyDescent="0.2">
      <c r="A40" s="104">
        <f>สรุปรายชั้นเรียนสมรรถุนะ!A42</f>
        <v>36</v>
      </c>
      <c r="B40" s="110" t="str">
        <f>สรุปรายชั้นเรียนสมรรถุนะ!B42</f>
        <v>เด็กหญิงสุนันทา  นามวงศ์</v>
      </c>
      <c r="C40" s="104" t="str">
        <f>สรุปรายชั้นเรียนสมรรถุนะ!C42</f>
        <v>0</v>
      </c>
      <c r="D40" s="104" t="str">
        <f>สรุปรายชั้นเรียนสมรรถุนะ!D42</f>
        <v>0</v>
      </c>
      <c r="E40" s="104" t="str">
        <f>สรุปรายชั้นเรียนสมรรถุนะ!E42</f>
        <v>0</v>
      </c>
      <c r="F40" s="104" t="str">
        <f>สรุปรายชั้นเรียนสมรรถุนะ!F42</f>
        <v>0</v>
      </c>
      <c r="G40" s="104" t="str">
        <f>สรุปรายชั้นเรียนสมรรถุนะ!G42</f>
        <v>0</v>
      </c>
      <c r="H40" s="104">
        <f>สรุปรายชั้นเรียนสมรรถุนะ!H42</f>
        <v>0</v>
      </c>
      <c r="I40" s="104" t="str">
        <f>สรุปรายชั้นเรียนสมรรถุนะ!I42</f>
        <v>0</v>
      </c>
      <c r="J40" s="104" t="str">
        <f>สรุปรายชั้นเรียนสมรรถุนะ!J42</f>
        <v>ไม่ผ่าน</v>
      </c>
    </row>
    <row r="41" spans="1:10" ht="17.45" customHeight="1" x14ac:dyDescent="0.2">
      <c r="A41" s="104">
        <f>สรุปรายชั้นเรียนสมรรถุนะ!A43</f>
        <v>37</v>
      </c>
      <c r="B41" s="110" t="str">
        <f>สรุปรายชั้นเรียนสมรรถุนะ!B43</f>
        <v>เด็กหญิงสุภัสสร  เจริญศรี</v>
      </c>
      <c r="C41" s="104" t="str">
        <f>สรุปรายชั้นเรียนสมรรถุนะ!C43</f>
        <v>0</v>
      </c>
      <c r="D41" s="104" t="str">
        <f>สรุปรายชั้นเรียนสมรรถุนะ!D43</f>
        <v>0</v>
      </c>
      <c r="E41" s="104" t="str">
        <f>สรุปรายชั้นเรียนสมรรถุนะ!E43</f>
        <v>0</v>
      </c>
      <c r="F41" s="104" t="str">
        <f>สรุปรายชั้นเรียนสมรรถุนะ!F43</f>
        <v>0</v>
      </c>
      <c r="G41" s="104" t="str">
        <f>สรุปรายชั้นเรียนสมรรถุนะ!G43</f>
        <v>0</v>
      </c>
      <c r="H41" s="104">
        <f>สรุปรายชั้นเรียนสมรรถุนะ!H43</f>
        <v>0</v>
      </c>
      <c r="I41" s="104" t="str">
        <f>สรุปรายชั้นเรียนสมรรถุนะ!I43</f>
        <v>0</v>
      </c>
      <c r="J41" s="104" t="str">
        <f>สรุปรายชั้นเรียนสมรรถุนะ!J43</f>
        <v>ไม่ผ่าน</v>
      </c>
    </row>
    <row r="42" spans="1:10" ht="17.45" customHeight="1" x14ac:dyDescent="0.2">
      <c r="A42" s="104">
        <f>สรุปรายชั้นเรียนสมรรถุนะ!A44</f>
        <v>38</v>
      </c>
      <c r="B42" s="110" t="str">
        <f>สรุปรายชั้นเรียนสมรรถุนะ!B44</f>
        <v>เด็กหญิงสุวรรณิสา  พลนอก</v>
      </c>
      <c r="C42" s="104" t="str">
        <f>สรุปรายชั้นเรียนสมรรถุนะ!C44</f>
        <v>0</v>
      </c>
      <c r="D42" s="104" t="str">
        <f>สรุปรายชั้นเรียนสมรรถุนะ!D44</f>
        <v>0</v>
      </c>
      <c r="E42" s="104" t="str">
        <f>สรุปรายชั้นเรียนสมรรถุนะ!E44</f>
        <v>0</v>
      </c>
      <c r="F42" s="104" t="str">
        <f>สรุปรายชั้นเรียนสมรรถุนะ!F44</f>
        <v>0</v>
      </c>
      <c r="G42" s="104" t="str">
        <f>สรุปรายชั้นเรียนสมรรถุนะ!G44</f>
        <v>0</v>
      </c>
      <c r="H42" s="104">
        <f>สรุปรายชั้นเรียนสมรรถุนะ!H44</f>
        <v>0</v>
      </c>
      <c r="I42" s="104" t="str">
        <f>สรุปรายชั้นเรียนสมรรถุนะ!I44</f>
        <v>0</v>
      </c>
      <c r="J42" s="104" t="str">
        <f>สรุปรายชั้นเรียนสมรรถุนะ!J44</f>
        <v>ไม่ผ่าน</v>
      </c>
    </row>
    <row r="43" spans="1:10" ht="17.45" customHeight="1" x14ac:dyDescent="0.2">
      <c r="A43" s="104">
        <f>สรุปรายชั้นเรียนสมรรถุนะ!A45</f>
        <v>39</v>
      </c>
      <c r="B43" s="110" t="str">
        <f>สรุปรายชั้นเรียนสมรรถุนะ!B45</f>
        <v>เด็กหญิงหทัยรัตน์  สุวรรณกูฎ</v>
      </c>
      <c r="C43" s="104" t="str">
        <f>สรุปรายชั้นเรียนสมรรถุนะ!C45</f>
        <v>0</v>
      </c>
      <c r="D43" s="104" t="str">
        <f>สรุปรายชั้นเรียนสมรรถุนะ!D45</f>
        <v>0</v>
      </c>
      <c r="E43" s="104" t="str">
        <f>สรุปรายชั้นเรียนสมรรถุนะ!E45</f>
        <v>0</v>
      </c>
      <c r="F43" s="104" t="str">
        <f>สรุปรายชั้นเรียนสมรรถุนะ!F45</f>
        <v>0</v>
      </c>
      <c r="G43" s="104" t="str">
        <f>สรุปรายชั้นเรียนสมรรถุนะ!G45</f>
        <v>0</v>
      </c>
      <c r="H43" s="104">
        <f>สรุปรายชั้นเรียนสมรรถุนะ!H45</f>
        <v>0</v>
      </c>
      <c r="I43" s="104" t="str">
        <f>สรุปรายชั้นเรียนสมรรถุนะ!I45</f>
        <v>0</v>
      </c>
      <c r="J43" s="104" t="str">
        <f>สรุปรายชั้นเรียนสมรรถุนะ!J45</f>
        <v>ไม่ผ่าน</v>
      </c>
    </row>
    <row r="44" spans="1:10" ht="17.45" customHeight="1" x14ac:dyDescent="0.2">
      <c r="A44" s="104">
        <f>สรุปรายชั้นเรียนสมรรถุนะ!A46</f>
        <v>40</v>
      </c>
      <c r="B44" s="110" t="str">
        <f>สรุปรายชั้นเรียนสมรรถุนะ!B46</f>
        <v>เด็กหญิงอรทัย  สายดวง</v>
      </c>
      <c r="C44" s="104" t="str">
        <f>สรุปรายชั้นเรียนสมรรถุนะ!C46</f>
        <v>0</v>
      </c>
      <c r="D44" s="104" t="str">
        <f>สรุปรายชั้นเรียนสมรรถุนะ!D46</f>
        <v>0</v>
      </c>
      <c r="E44" s="104" t="str">
        <f>สรุปรายชั้นเรียนสมรรถุนะ!E46</f>
        <v>0</v>
      </c>
      <c r="F44" s="104" t="str">
        <f>สรุปรายชั้นเรียนสมรรถุนะ!F46</f>
        <v>0</v>
      </c>
      <c r="G44" s="104" t="str">
        <f>สรุปรายชั้นเรียนสมรรถุนะ!G46</f>
        <v>0</v>
      </c>
      <c r="H44" s="104">
        <f>สรุปรายชั้นเรียนสมรรถุนะ!H46</f>
        <v>0</v>
      </c>
      <c r="I44" s="104" t="str">
        <f>สรุปรายชั้นเรียนสมรรถุนะ!I46</f>
        <v>0</v>
      </c>
      <c r="J44" s="104" t="str">
        <f>สรุปรายชั้นเรียนสมรรถุนะ!J46</f>
        <v>ไม่ผ่าน</v>
      </c>
    </row>
    <row r="45" spans="1:10" ht="17.45" customHeight="1" x14ac:dyDescent="0.2">
      <c r="A45" s="104">
        <f>สรุปรายชั้นเรียนสมรรถุนะ!A47</f>
        <v>41</v>
      </c>
      <c r="B45" s="110" t="str">
        <f>สรุปรายชั้นเรียนสมรรถุนะ!B47</f>
        <v>เด็กหญิงอาริญา  โลมากาล</v>
      </c>
      <c r="C45" s="104" t="str">
        <f>สรุปรายชั้นเรียนสมรรถุนะ!C47</f>
        <v>0</v>
      </c>
      <c r="D45" s="104" t="str">
        <f>สรุปรายชั้นเรียนสมรรถุนะ!D47</f>
        <v>0</v>
      </c>
      <c r="E45" s="104" t="str">
        <f>สรุปรายชั้นเรียนสมรรถุนะ!E47</f>
        <v>0</v>
      </c>
      <c r="F45" s="104" t="str">
        <f>สรุปรายชั้นเรียนสมรรถุนะ!F47</f>
        <v>0</v>
      </c>
      <c r="G45" s="104" t="str">
        <f>สรุปรายชั้นเรียนสมรรถุนะ!G47</f>
        <v>0</v>
      </c>
      <c r="H45" s="104">
        <f>สรุปรายชั้นเรียนสมรรถุนะ!H47</f>
        <v>0</v>
      </c>
      <c r="I45" s="104" t="str">
        <f>สรุปรายชั้นเรียนสมรรถุนะ!I47</f>
        <v>0</v>
      </c>
      <c r="J45" s="104" t="str">
        <f>สรุปรายชั้นเรียนสมรรถุนะ!J47</f>
        <v>ไม่ผ่าน</v>
      </c>
    </row>
    <row r="46" spans="1:10" ht="17.45" customHeight="1" x14ac:dyDescent="0.2">
      <c r="A46" s="104"/>
      <c r="B46" s="110"/>
      <c r="C46" s="104"/>
      <c r="D46" s="104"/>
      <c r="E46" s="104"/>
      <c r="F46" s="104"/>
      <c r="G46" s="104"/>
      <c r="H46" s="104"/>
      <c r="I46" s="104"/>
      <c r="J46" s="104"/>
    </row>
    <row r="47" spans="1:10" ht="17.45" customHeight="1" x14ac:dyDescent="0.2">
      <c r="A47" s="104"/>
      <c r="B47" s="110"/>
      <c r="C47" s="104"/>
      <c r="D47" s="104"/>
      <c r="E47" s="104"/>
      <c r="F47" s="104"/>
      <c r="G47" s="104"/>
      <c r="H47" s="104"/>
      <c r="I47" s="104"/>
      <c r="J47" s="104"/>
    </row>
    <row r="48" spans="1:10" ht="17.45" customHeight="1" x14ac:dyDescent="0.2">
      <c r="A48" s="104"/>
      <c r="B48" s="110"/>
      <c r="C48" s="104"/>
      <c r="D48" s="104"/>
      <c r="E48" s="104"/>
      <c r="F48" s="104"/>
      <c r="G48" s="104"/>
      <c r="H48" s="104"/>
      <c r="I48" s="104"/>
      <c r="J48" s="104"/>
    </row>
    <row r="49" spans="1:10" ht="17.45" customHeight="1" x14ac:dyDescent="0.2">
      <c r="A49" s="104"/>
      <c r="B49" s="110"/>
      <c r="C49" s="104"/>
      <c r="D49" s="104"/>
      <c r="E49" s="104"/>
      <c r="F49" s="104"/>
      <c r="G49" s="104"/>
      <c r="H49" s="104"/>
      <c r="I49" s="104"/>
      <c r="J49" s="104"/>
    </row>
    <row r="50" spans="1:10" x14ac:dyDescent="0.2">
      <c r="A50" s="111"/>
      <c r="B50" s="65"/>
      <c r="C50" s="111"/>
      <c r="D50" s="111"/>
      <c r="E50" s="111"/>
      <c r="F50" s="111"/>
      <c r="G50" s="111"/>
      <c r="H50" s="111"/>
      <c r="I50" s="111"/>
      <c r="J50" s="111"/>
    </row>
  </sheetData>
  <sheetProtection password="9F5A" sheet="1" objects="1" scenarios="1"/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54"/>
  <sheetViews>
    <sheetView view="pageBreakPreview" zoomScale="110" zoomScaleSheetLayoutView="110" workbookViewId="0">
      <selection activeCell="F5" sqref="F5"/>
    </sheetView>
  </sheetViews>
  <sheetFormatPr defaultRowHeight="23.25" x14ac:dyDescent="0.5"/>
  <cols>
    <col min="1" max="1" width="4.125" style="1" customWidth="1"/>
    <col min="2" max="2" width="24.5" style="120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113" customWidth="1"/>
    <col min="32" max="32" width="4.875" style="112" customWidth="1"/>
    <col min="36" max="36" width="9.125" bestFit="1" customWidth="1"/>
  </cols>
  <sheetData>
    <row r="1" spans="1:36" s="103" customFormat="1" ht="17.100000000000001" customHeight="1" x14ac:dyDescent="0.25">
      <c r="A1" s="235" t="s">
        <v>125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6" s="103" customFormat="1" ht="17.100000000000001" customHeight="1" thickBot="1" x14ac:dyDescent="0.5">
      <c r="A2" s="117" t="s">
        <v>140</v>
      </c>
      <c r="B2" s="117" t="str">
        <f>หน้าแรก!$C$1</f>
        <v>คณิตศาสตร์</v>
      </c>
      <c r="C2" s="117" t="s">
        <v>2</v>
      </c>
      <c r="D2" s="117"/>
      <c r="E2" s="117" t="str">
        <f>หน้าแรก!$C$2</f>
        <v>ค21101</v>
      </c>
      <c r="F2" s="117"/>
      <c r="G2" s="112"/>
      <c r="H2" s="112"/>
      <c r="I2" s="118"/>
      <c r="J2" s="118" t="s">
        <v>3</v>
      </c>
      <c r="K2" s="112"/>
      <c r="L2" s="112"/>
      <c r="M2" s="119" t="str">
        <f>หน้าแรก!$C$3</f>
        <v>1/1</v>
      </c>
      <c r="N2" s="112"/>
      <c r="O2" s="112"/>
      <c r="P2" s="117"/>
      <c r="Q2" s="117"/>
      <c r="R2" s="117"/>
      <c r="S2" s="117"/>
      <c r="T2" s="112"/>
      <c r="U2" s="112"/>
      <c r="V2" s="118"/>
      <c r="W2" s="118"/>
      <c r="X2" s="118"/>
      <c r="Y2" s="118"/>
      <c r="Z2" s="112"/>
      <c r="AA2" s="112"/>
      <c r="AB2" s="119"/>
      <c r="AC2" s="112"/>
      <c r="AD2" s="112"/>
      <c r="AE2" s="113"/>
      <c r="AF2" s="112"/>
    </row>
    <row r="3" spans="1:36" s="103" customFormat="1" ht="17.100000000000001" customHeight="1" x14ac:dyDescent="0.45">
      <c r="A3" s="241" t="s">
        <v>124</v>
      </c>
      <c r="B3" s="244" t="s">
        <v>9</v>
      </c>
      <c r="C3" s="247" t="s">
        <v>126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53"/>
      <c r="P3" s="241" t="s">
        <v>124</v>
      </c>
      <c r="Q3" s="244" t="s">
        <v>9</v>
      </c>
      <c r="R3" s="247" t="s">
        <v>141</v>
      </c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36" t="s">
        <v>151</v>
      </c>
      <c r="AF3" s="238" t="s">
        <v>41</v>
      </c>
    </row>
    <row r="4" spans="1:36" s="103" customFormat="1" ht="17.100000000000001" customHeight="1" x14ac:dyDescent="0.45">
      <c r="A4" s="242"/>
      <c r="B4" s="245"/>
      <c r="C4" s="248" t="s">
        <v>127</v>
      </c>
      <c r="D4" s="248"/>
      <c r="E4" s="248"/>
      <c r="F4" s="248"/>
      <c r="G4" s="248"/>
      <c r="H4" s="248" t="s">
        <v>137</v>
      </c>
      <c r="I4" s="248"/>
      <c r="J4" s="248"/>
      <c r="K4" s="248" t="s">
        <v>138</v>
      </c>
      <c r="L4" s="248"/>
      <c r="M4" s="248" t="s">
        <v>139</v>
      </c>
      <c r="N4" s="248"/>
      <c r="O4" s="252"/>
      <c r="P4" s="242"/>
      <c r="Q4" s="245"/>
      <c r="R4" s="248" t="s">
        <v>152</v>
      </c>
      <c r="S4" s="248"/>
      <c r="T4" s="248"/>
      <c r="U4" s="248" t="s">
        <v>153</v>
      </c>
      <c r="V4" s="248"/>
      <c r="W4" s="248"/>
      <c r="X4" s="249" t="s">
        <v>154</v>
      </c>
      <c r="Y4" s="250"/>
      <c r="Z4" s="250"/>
      <c r="AA4" s="251"/>
      <c r="AB4" s="248" t="s">
        <v>155</v>
      </c>
      <c r="AC4" s="248"/>
      <c r="AD4" s="248"/>
      <c r="AE4" s="237"/>
      <c r="AF4" s="239"/>
    </row>
    <row r="5" spans="1:36" s="103" customFormat="1" ht="268.5" customHeight="1" x14ac:dyDescent="0.25">
      <c r="A5" s="242"/>
      <c r="B5" s="245"/>
      <c r="C5" s="71" t="s">
        <v>128</v>
      </c>
      <c r="D5" s="71" t="s">
        <v>129</v>
      </c>
      <c r="E5" s="71" t="s">
        <v>130</v>
      </c>
      <c r="F5" s="71" t="s">
        <v>131</v>
      </c>
      <c r="G5" s="71" t="s">
        <v>12</v>
      </c>
      <c r="H5" s="115" t="s">
        <v>132</v>
      </c>
      <c r="I5" s="115" t="s">
        <v>133</v>
      </c>
      <c r="J5" s="115" t="s">
        <v>12</v>
      </c>
      <c r="K5" s="115" t="s">
        <v>134</v>
      </c>
      <c r="L5" s="115" t="s">
        <v>12</v>
      </c>
      <c r="M5" s="115" t="s">
        <v>135</v>
      </c>
      <c r="N5" s="115" t="s">
        <v>136</v>
      </c>
      <c r="O5" s="124" t="s">
        <v>12</v>
      </c>
      <c r="P5" s="242"/>
      <c r="Q5" s="245"/>
      <c r="R5" s="121" t="s">
        <v>142</v>
      </c>
      <c r="S5" s="121" t="s">
        <v>143</v>
      </c>
      <c r="T5" s="121" t="s">
        <v>12</v>
      </c>
      <c r="U5" s="115" t="s">
        <v>144</v>
      </c>
      <c r="V5" s="115" t="s">
        <v>145</v>
      </c>
      <c r="W5" s="115" t="s">
        <v>12</v>
      </c>
      <c r="X5" s="115" t="s">
        <v>146</v>
      </c>
      <c r="Y5" s="115" t="s">
        <v>147</v>
      </c>
      <c r="Z5" s="115" t="s">
        <v>148</v>
      </c>
      <c r="AA5" s="115" t="s">
        <v>12</v>
      </c>
      <c r="AB5" s="115" t="s">
        <v>149</v>
      </c>
      <c r="AC5" s="115" t="s">
        <v>150</v>
      </c>
      <c r="AD5" s="115" t="s">
        <v>12</v>
      </c>
      <c r="AE5" s="237"/>
      <c r="AF5" s="239"/>
    </row>
    <row r="6" spans="1:36" s="103" customFormat="1" ht="21" customHeight="1" thickBot="1" x14ac:dyDescent="0.55000000000000004">
      <c r="A6" s="243"/>
      <c r="B6" s="246"/>
      <c r="C6" s="126">
        <v>0.5</v>
      </c>
      <c r="D6" s="126">
        <v>0.5</v>
      </c>
      <c r="E6" s="126">
        <v>1</v>
      </c>
      <c r="F6" s="126">
        <v>1</v>
      </c>
      <c r="G6" s="126">
        <v>3</v>
      </c>
      <c r="H6" s="126">
        <v>1.5</v>
      </c>
      <c r="I6" s="126">
        <v>1.5</v>
      </c>
      <c r="J6" s="126">
        <v>3</v>
      </c>
      <c r="K6" s="126">
        <v>3</v>
      </c>
      <c r="L6" s="126">
        <v>3</v>
      </c>
      <c r="M6" s="126">
        <v>1.5</v>
      </c>
      <c r="N6" s="126">
        <v>1.5</v>
      </c>
      <c r="O6" s="127">
        <v>3</v>
      </c>
      <c r="P6" s="243"/>
      <c r="Q6" s="246"/>
      <c r="R6" s="126">
        <v>1.5</v>
      </c>
      <c r="S6" s="126">
        <v>1.5</v>
      </c>
      <c r="T6" s="126">
        <v>3</v>
      </c>
      <c r="U6" s="126">
        <v>1.5</v>
      </c>
      <c r="V6" s="126">
        <v>1.5</v>
      </c>
      <c r="W6" s="126">
        <v>3</v>
      </c>
      <c r="X6" s="126">
        <v>1</v>
      </c>
      <c r="Y6" s="126">
        <v>1</v>
      </c>
      <c r="Z6" s="126">
        <v>1</v>
      </c>
      <c r="AA6" s="126">
        <v>3</v>
      </c>
      <c r="AB6" s="126">
        <v>1.5</v>
      </c>
      <c r="AC6" s="126">
        <v>1.5</v>
      </c>
      <c r="AD6" s="126">
        <v>3</v>
      </c>
      <c r="AE6" s="126">
        <v>24</v>
      </c>
      <c r="AF6" s="240"/>
      <c r="AG6" s="16" t="s">
        <v>160</v>
      </c>
      <c r="AH6" s="1"/>
      <c r="AI6" s="1"/>
      <c r="AJ6" s="16" t="s">
        <v>18</v>
      </c>
    </row>
    <row r="7" spans="1:36" s="103" customFormat="1" ht="17.100000000000001" customHeight="1" x14ac:dyDescent="0.45">
      <c r="A7" s="122">
        <v>1</v>
      </c>
      <c r="B7" s="107" t="str">
        <f>หน้าแรก!C7</f>
        <v>เด็กชายกิตติธัช  วงศ์เกย</v>
      </c>
      <c r="C7" s="146">
        <v>0.5</v>
      </c>
      <c r="D7" s="146">
        <v>0.5</v>
      </c>
      <c r="E7" s="146">
        <v>1</v>
      </c>
      <c r="F7" s="146">
        <v>1</v>
      </c>
      <c r="G7" s="122">
        <f>SUM(C7:F7)</f>
        <v>3</v>
      </c>
      <c r="H7" s="146">
        <v>1.5</v>
      </c>
      <c r="I7" s="146">
        <v>1.5</v>
      </c>
      <c r="J7" s="122">
        <f>SUM(H7:I7)</f>
        <v>3</v>
      </c>
      <c r="K7" s="146">
        <v>3</v>
      </c>
      <c r="L7" s="122">
        <f>SUM(K7)</f>
        <v>3</v>
      </c>
      <c r="M7" s="146">
        <v>1.5</v>
      </c>
      <c r="N7" s="146">
        <v>1.5</v>
      </c>
      <c r="O7" s="122">
        <f>SUM(M7:N7)</f>
        <v>3</v>
      </c>
      <c r="P7" s="122">
        <v>1</v>
      </c>
      <c r="Q7" s="107" t="str">
        <f>หน้าแรก!C7</f>
        <v>เด็กชายกิตติธัช  วงศ์เกย</v>
      </c>
      <c r="R7" s="146">
        <v>1.5</v>
      </c>
      <c r="S7" s="146">
        <v>1.5</v>
      </c>
      <c r="T7" s="122">
        <f>SUM(R7:S7)</f>
        <v>3</v>
      </c>
      <c r="U7" s="146">
        <v>1.5</v>
      </c>
      <c r="V7" s="146">
        <v>1.5</v>
      </c>
      <c r="W7" s="122">
        <f>SUM(U7:V7)</f>
        <v>3</v>
      </c>
      <c r="X7" s="146">
        <v>1</v>
      </c>
      <c r="Y7" s="146">
        <v>1</v>
      </c>
      <c r="Z7" s="146">
        <v>1</v>
      </c>
      <c r="AA7" s="122">
        <f>SUM(X7:Z7)</f>
        <v>3</v>
      </c>
      <c r="AB7" s="146">
        <v>1.5</v>
      </c>
      <c r="AC7" s="146">
        <v>1.5</v>
      </c>
      <c r="AD7" s="122">
        <f>SUM(AB7:AC7)</f>
        <v>3</v>
      </c>
      <c r="AE7" s="128">
        <f>G7+J7+L7+O7+T7+W7+AA7+AD7</f>
        <v>24</v>
      </c>
      <c r="AF7" s="129" t="str">
        <f>IF(AE7&gt;19,"3",IF(AE7&gt;11,"2",IF(AE7&gt;7,"1")))</f>
        <v>3</v>
      </c>
      <c r="AG7" s="16" t="s">
        <v>161</v>
      </c>
      <c r="AH7" s="16">
        <f>COUNTIF(AF7:AF51,3)</f>
        <v>1</v>
      </c>
      <c r="AI7" s="49" t="s">
        <v>53</v>
      </c>
      <c r="AJ7" s="133">
        <f>+(100/AH11)*AH7</f>
        <v>2.4390243902439024</v>
      </c>
    </row>
    <row r="8" spans="1:36" s="103" customFormat="1" ht="17.100000000000001" customHeight="1" x14ac:dyDescent="0.45">
      <c r="A8" s="116">
        <v>2</v>
      </c>
      <c r="B8" s="105" t="str">
        <f>หน้าแรก!C8</f>
        <v>เด็กชายกิตติศักดิ์  มณีสวาท</v>
      </c>
      <c r="C8" s="147"/>
      <c r="D8" s="147"/>
      <c r="E8" s="147"/>
      <c r="F8" s="147"/>
      <c r="G8" s="116">
        <f t="shared" ref="G8:G47" si="0">SUM(C8:F8)</f>
        <v>0</v>
      </c>
      <c r="H8" s="147"/>
      <c r="I8" s="147"/>
      <c r="J8" s="116">
        <f t="shared" ref="J8:J47" si="1">SUM(H8:I8)</f>
        <v>0</v>
      </c>
      <c r="K8" s="147"/>
      <c r="L8" s="116">
        <f t="shared" ref="L8:L47" si="2">SUM(K8)</f>
        <v>0</v>
      </c>
      <c r="M8" s="147"/>
      <c r="N8" s="147"/>
      <c r="O8" s="116">
        <f t="shared" ref="O8:O47" si="3">SUM(M8:N8)</f>
        <v>0</v>
      </c>
      <c r="P8" s="116">
        <v>2</v>
      </c>
      <c r="Q8" s="107" t="str">
        <f>หน้าแรก!C8</f>
        <v>เด็กชายกิตติศักดิ์  มณีสวาท</v>
      </c>
      <c r="R8" s="147">
        <v>1</v>
      </c>
      <c r="S8" s="147">
        <v>1</v>
      </c>
      <c r="T8" s="116">
        <f t="shared" ref="T8:T47" si="4">SUM(R8:S8)</f>
        <v>2</v>
      </c>
      <c r="U8" s="147">
        <v>1</v>
      </c>
      <c r="V8" s="147">
        <v>1</v>
      </c>
      <c r="W8" s="116">
        <f t="shared" ref="W8:W47" si="5">SUM(U8:V8)</f>
        <v>2</v>
      </c>
      <c r="X8" s="147">
        <v>1</v>
      </c>
      <c r="Y8" s="147">
        <v>0</v>
      </c>
      <c r="Z8" s="147">
        <v>1</v>
      </c>
      <c r="AA8" s="116">
        <f t="shared" ref="AA8:AA47" si="6">SUM(X8:Z8)</f>
        <v>2</v>
      </c>
      <c r="AB8" s="147">
        <v>1</v>
      </c>
      <c r="AC8" s="147">
        <v>1</v>
      </c>
      <c r="AD8" s="116">
        <f t="shared" ref="AD8:AD47" si="7">SUM(AB8:AC8)</f>
        <v>2</v>
      </c>
      <c r="AE8" s="128">
        <f t="shared" ref="AE8:AE47" si="8">G8+J8+L8+O8+T8+W8+AA8+AD8</f>
        <v>8</v>
      </c>
      <c r="AF8" s="129" t="str">
        <f t="shared" ref="AF8:AF47" si="9">IF(AE8&gt;19,"3",IF(AE8&gt;11,"2",IF(AE8&gt;7,"1")))</f>
        <v>1</v>
      </c>
      <c r="AG8" s="16" t="s">
        <v>162</v>
      </c>
      <c r="AH8" s="16">
        <f>COUNTIF(AF7:AF51,2)</f>
        <v>0</v>
      </c>
      <c r="AI8" s="49" t="s">
        <v>53</v>
      </c>
      <c r="AJ8" s="16">
        <f>+(100/AH11)*AH8</f>
        <v>0</v>
      </c>
    </row>
    <row r="9" spans="1:36" s="103" customFormat="1" ht="17.100000000000001" customHeight="1" x14ac:dyDescent="0.45">
      <c r="A9" s="116">
        <v>3</v>
      </c>
      <c r="B9" s="105" t="str">
        <f>หน้าแรก!C9</f>
        <v>เด็กชายฉัตรเกล้า  จุทามณี</v>
      </c>
      <c r="C9" s="147"/>
      <c r="D9" s="147"/>
      <c r="E9" s="147"/>
      <c r="F9" s="147"/>
      <c r="G9" s="116">
        <f t="shared" si="0"/>
        <v>0</v>
      </c>
      <c r="H9" s="147"/>
      <c r="I9" s="147"/>
      <c r="J9" s="116">
        <f t="shared" si="1"/>
        <v>0</v>
      </c>
      <c r="K9" s="147"/>
      <c r="L9" s="116">
        <f t="shared" si="2"/>
        <v>0</v>
      </c>
      <c r="M9" s="147"/>
      <c r="N9" s="147"/>
      <c r="O9" s="116">
        <f t="shared" si="3"/>
        <v>0</v>
      </c>
      <c r="P9" s="116">
        <v>3</v>
      </c>
      <c r="Q9" s="107" t="str">
        <f>หน้าแรก!C9</f>
        <v>เด็กชายฉัตรเกล้า  จุทามณี</v>
      </c>
      <c r="R9" s="147"/>
      <c r="S9" s="147"/>
      <c r="T9" s="116">
        <f t="shared" si="4"/>
        <v>0</v>
      </c>
      <c r="U9" s="147"/>
      <c r="V9" s="147"/>
      <c r="W9" s="116">
        <f t="shared" si="5"/>
        <v>0</v>
      </c>
      <c r="X9" s="147"/>
      <c r="Y9" s="147"/>
      <c r="Z9" s="147"/>
      <c r="AA9" s="116">
        <f t="shared" si="6"/>
        <v>0</v>
      </c>
      <c r="AB9" s="147"/>
      <c r="AC9" s="147"/>
      <c r="AD9" s="116">
        <f t="shared" si="7"/>
        <v>0</v>
      </c>
      <c r="AE9" s="128">
        <f t="shared" si="8"/>
        <v>0</v>
      </c>
      <c r="AF9" s="129" t="b">
        <f t="shared" si="9"/>
        <v>0</v>
      </c>
      <c r="AG9" s="16" t="s">
        <v>163</v>
      </c>
      <c r="AH9" s="16">
        <f>COUNTIF(AF7:AF51,1)</f>
        <v>1</v>
      </c>
      <c r="AI9" s="49" t="s">
        <v>53</v>
      </c>
      <c r="AJ9" s="16">
        <f>+(100/AH11)*AH9</f>
        <v>2.4390243902439024</v>
      </c>
    </row>
    <row r="10" spans="1:36" s="103" customFormat="1" ht="17.100000000000001" customHeight="1" x14ac:dyDescent="0.45">
      <c r="A10" s="116">
        <v>4</v>
      </c>
      <c r="B10" s="105" t="str">
        <f>หน้าแรก!C10</f>
        <v>เด็กชายนนธวัฒน์  น้วยวรรณะ</v>
      </c>
      <c r="C10" s="147"/>
      <c r="D10" s="147"/>
      <c r="E10" s="147"/>
      <c r="F10" s="147"/>
      <c r="G10" s="116">
        <f t="shared" si="0"/>
        <v>0</v>
      </c>
      <c r="H10" s="147"/>
      <c r="I10" s="147"/>
      <c r="J10" s="116">
        <f t="shared" si="1"/>
        <v>0</v>
      </c>
      <c r="K10" s="147"/>
      <c r="L10" s="116">
        <f t="shared" si="2"/>
        <v>0</v>
      </c>
      <c r="M10" s="147"/>
      <c r="N10" s="147"/>
      <c r="O10" s="116">
        <f t="shared" si="3"/>
        <v>0</v>
      </c>
      <c r="P10" s="116">
        <v>4</v>
      </c>
      <c r="Q10" s="107" t="str">
        <f>หน้าแรก!C10</f>
        <v>เด็กชายนนธวัฒน์  น้วยวรรณะ</v>
      </c>
      <c r="R10" s="147"/>
      <c r="S10" s="147"/>
      <c r="T10" s="116">
        <f t="shared" si="4"/>
        <v>0</v>
      </c>
      <c r="U10" s="147"/>
      <c r="V10" s="147"/>
      <c r="W10" s="116">
        <f t="shared" si="5"/>
        <v>0</v>
      </c>
      <c r="X10" s="147"/>
      <c r="Y10" s="147"/>
      <c r="Z10" s="147"/>
      <c r="AA10" s="116">
        <f t="shared" si="6"/>
        <v>0</v>
      </c>
      <c r="AB10" s="147"/>
      <c r="AC10" s="147"/>
      <c r="AD10" s="116">
        <f t="shared" si="7"/>
        <v>0</v>
      </c>
      <c r="AE10" s="128">
        <f t="shared" si="8"/>
        <v>0</v>
      </c>
      <c r="AF10" s="129" t="b">
        <f t="shared" si="9"/>
        <v>0</v>
      </c>
      <c r="AG10" s="16" t="s">
        <v>169</v>
      </c>
      <c r="AH10" s="16">
        <f>+AH11-(AH7+AH8+AH9)</f>
        <v>39</v>
      </c>
      <c r="AI10" s="49" t="s">
        <v>53</v>
      </c>
      <c r="AJ10" s="133">
        <f>+(100/AH11)*AH10</f>
        <v>95.121951219512198</v>
      </c>
    </row>
    <row r="11" spans="1:36" s="103" customFormat="1" ht="17.100000000000001" customHeight="1" thickBot="1" x14ac:dyDescent="0.5">
      <c r="A11" s="116">
        <v>5</v>
      </c>
      <c r="B11" s="105" t="str">
        <f>หน้าแรก!C11</f>
        <v>เด็กชายประสิทธิ์  ภูแดนผา</v>
      </c>
      <c r="C11" s="147"/>
      <c r="D11" s="147"/>
      <c r="E11" s="147"/>
      <c r="F11" s="147"/>
      <c r="G11" s="116">
        <f t="shared" si="0"/>
        <v>0</v>
      </c>
      <c r="H11" s="147"/>
      <c r="I11" s="147"/>
      <c r="J11" s="116">
        <f t="shared" si="1"/>
        <v>0</v>
      </c>
      <c r="K11" s="147"/>
      <c r="L11" s="116">
        <f t="shared" si="2"/>
        <v>0</v>
      </c>
      <c r="M11" s="147"/>
      <c r="N11" s="147"/>
      <c r="O11" s="116">
        <f t="shared" si="3"/>
        <v>0</v>
      </c>
      <c r="P11" s="116">
        <v>5</v>
      </c>
      <c r="Q11" s="107" t="str">
        <f>หน้าแรก!C11</f>
        <v>เด็กชายประสิทธิ์  ภูแดนผา</v>
      </c>
      <c r="R11" s="147"/>
      <c r="S11" s="147"/>
      <c r="T11" s="116">
        <f t="shared" si="4"/>
        <v>0</v>
      </c>
      <c r="U11" s="147"/>
      <c r="V11" s="147"/>
      <c r="W11" s="116">
        <f t="shared" si="5"/>
        <v>0</v>
      </c>
      <c r="X11" s="147"/>
      <c r="Y11" s="147"/>
      <c r="Z11" s="147"/>
      <c r="AA11" s="116">
        <f t="shared" si="6"/>
        <v>0</v>
      </c>
      <c r="AB11" s="147"/>
      <c r="AC11" s="147"/>
      <c r="AD11" s="116">
        <f t="shared" si="7"/>
        <v>0</v>
      </c>
      <c r="AE11" s="128">
        <f t="shared" si="8"/>
        <v>0</v>
      </c>
      <c r="AF11" s="129" t="b">
        <f t="shared" si="9"/>
        <v>0</v>
      </c>
      <c r="AG11" s="16" t="s">
        <v>164</v>
      </c>
      <c r="AH11" s="132">
        <f>หน้าแรก!$B$5</f>
        <v>41</v>
      </c>
      <c r="AI11" s="49" t="s">
        <v>53</v>
      </c>
      <c r="AJ11" s="132">
        <f>SUM(AJ7:AJ10)</f>
        <v>100</v>
      </c>
    </row>
    <row r="12" spans="1:36" s="103" customFormat="1" ht="17.100000000000001" customHeight="1" thickTop="1" x14ac:dyDescent="0.5">
      <c r="A12" s="116">
        <v>6</v>
      </c>
      <c r="B12" s="105" t="str">
        <f>หน้าแรก!C12</f>
        <v>เด็กชายพัฒธนพงษ์  บุราไกร</v>
      </c>
      <c r="C12" s="147"/>
      <c r="D12" s="147"/>
      <c r="E12" s="147"/>
      <c r="F12" s="147"/>
      <c r="G12" s="116">
        <f t="shared" si="0"/>
        <v>0</v>
      </c>
      <c r="H12" s="147"/>
      <c r="I12" s="147"/>
      <c r="J12" s="116">
        <f t="shared" si="1"/>
        <v>0</v>
      </c>
      <c r="K12" s="147"/>
      <c r="L12" s="116">
        <f t="shared" si="2"/>
        <v>0</v>
      </c>
      <c r="M12" s="147"/>
      <c r="N12" s="147"/>
      <c r="O12" s="116">
        <f t="shared" si="3"/>
        <v>0</v>
      </c>
      <c r="P12" s="116">
        <v>6</v>
      </c>
      <c r="Q12" s="107" t="str">
        <f>หน้าแรก!C12</f>
        <v>เด็กชายพัฒธนพงษ์  บุราไกร</v>
      </c>
      <c r="R12" s="147"/>
      <c r="S12" s="147"/>
      <c r="T12" s="116">
        <f t="shared" si="4"/>
        <v>0</v>
      </c>
      <c r="U12" s="147"/>
      <c r="V12" s="147"/>
      <c r="W12" s="116">
        <f t="shared" si="5"/>
        <v>0</v>
      </c>
      <c r="X12" s="147"/>
      <c r="Y12" s="147"/>
      <c r="Z12" s="147"/>
      <c r="AA12" s="116">
        <f t="shared" si="6"/>
        <v>0</v>
      </c>
      <c r="AB12" s="147"/>
      <c r="AC12" s="147"/>
      <c r="AD12" s="116">
        <f t="shared" si="7"/>
        <v>0</v>
      </c>
      <c r="AE12" s="128">
        <f t="shared" si="8"/>
        <v>0</v>
      </c>
      <c r="AF12" s="129" t="b">
        <f t="shared" si="9"/>
        <v>0</v>
      </c>
      <c r="AG12" s="1"/>
      <c r="AH12" s="1"/>
      <c r="AI12" s="1"/>
      <c r="AJ12" s="1"/>
    </row>
    <row r="13" spans="1:36" s="103" customFormat="1" ht="17.100000000000001" customHeight="1" x14ac:dyDescent="0.45">
      <c r="A13" s="116">
        <v>7</v>
      </c>
      <c r="B13" s="105" t="str">
        <f>หน้าแรก!C13</f>
        <v>เด็กชายวรพล  โสมศรี</v>
      </c>
      <c r="C13" s="147"/>
      <c r="D13" s="147"/>
      <c r="E13" s="147"/>
      <c r="F13" s="147"/>
      <c r="G13" s="116">
        <f t="shared" si="0"/>
        <v>0</v>
      </c>
      <c r="H13" s="147"/>
      <c r="I13" s="147"/>
      <c r="J13" s="116">
        <f t="shared" si="1"/>
        <v>0</v>
      </c>
      <c r="K13" s="147"/>
      <c r="L13" s="116">
        <f t="shared" si="2"/>
        <v>0</v>
      </c>
      <c r="M13" s="147"/>
      <c r="N13" s="147"/>
      <c r="O13" s="116">
        <f t="shared" si="3"/>
        <v>0</v>
      </c>
      <c r="P13" s="116">
        <v>7</v>
      </c>
      <c r="Q13" s="107" t="str">
        <f>หน้าแรก!C13</f>
        <v>เด็กชายวรพล  โสมศรี</v>
      </c>
      <c r="R13" s="147"/>
      <c r="S13" s="147"/>
      <c r="T13" s="116">
        <f t="shared" si="4"/>
        <v>0</v>
      </c>
      <c r="U13" s="147"/>
      <c r="V13" s="147"/>
      <c r="W13" s="116">
        <f t="shared" si="5"/>
        <v>0</v>
      </c>
      <c r="X13" s="147"/>
      <c r="Y13" s="147"/>
      <c r="Z13" s="147"/>
      <c r="AA13" s="116">
        <f t="shared" si="6"/>
        <v>0</v>
      </c>
      <c r="AB13" s="147"/>
      <c r="AC13" s="147"/>
      <c r="AD13" s="116">
        <f t="shared" si="7"/>
        <v>0</v>
      </c>
      <c r="AE13" s="128">
        <f t="shared" si="8"/>
        <v>0</v>
      </c>
      <c r="AF13" s="129" t="b">
        <f t="shared" si="9"/>
        <v>0</v>
      </c>
    </row>
    <row r="14" spans="1:36" s="103" customFormat="1" ht="17.100000000000001" customHeight="1" x14ac:dyDescent="0.45">
      <c r="A14" s="116">
        <v>8</v>
      </c>
      <c r="B14" s="105" t="str">
        <f>หน้าแรก!C14</f>
        <v>เด็กชายวีรพล  ทองคำพงศ์</v>
      </c>
      <c r="C14" s="147"/>
      <c r="D14" s="147"/>
      <c r="E14" s="147"/>
      <c r="F14" s="147"/>
      <c r="G14" s="116">
        <f t="shared" si="0"/>
        <v>0</v>
      </c>
      <c r="H14" s="147"/>
      <c r="I14" s="147"/>
      <c r="J14" s="116">
        <f t="shared" si="1"/>
        <v>0</v>
      </c>
      <c r="K14" s="147"/>
      <c r="L14" s="116">
        <f t="shared" si="2"/>
        <v>0</v>
      </c>
      <c r="M14" s="147"/>
      <c r="N14" s="147"/>
      <c r="O14" s="116">
        <f t="shared" si="3"/>
        <v>0</v>
      </c>
      <c r="P14" s="116">
        <v>8</v>
      </c>
      <c r="Q14" s="107" t="str">
        <f>หน้าแรก!C14</f>
        <v>เด็กชายวีรพล  ทองคำพงศ์</v>
      </c>
      <c r="R14" s="147"/>
      <c r="S14" s="147"/>
      <c r="T14" s="116">
        <f t="shared" si="4"/>
        <v>0</v>
      </c>
      <c r="U14" s="147"/>
      <c r="V14" s="147"/>
      <c r="W14" s="116">
        <f t="shared" si="5"/>
        <v>0</v>
      </c>
      <c r="X14" s="147"/>
      <c r="Y14" s="147"/>
      <c r="Z14" s="147"/>
      <c r="AA14" s="116">
        <f t="shared" si="6"/>
        <v>0</v>
      </c>
      <c r="AB14" s="147"/>
      <c r="AC14" s="147"/>
      <c r="AD14" s="116">
        <f t="shared" si="7"/>
        <v>0</v>
      </c>
      <c r="AE14" s="128">
        <f t="shared" si="8"/>
        <v>0</v>
      </c>
      <c r="AF14" s="129" t="b">
        <f t="shared" si="9"/>
        <v>0</v>
      </c>
    </row>
    <row r="15" spans="1:36" s="103" customFormat="1" ht="17.100000000000001" customHeight="1" x14ac:dyDescent="0.45">
      <c r="A15" s="116">
        <v>9</v>
      </c>
      <c r="B15" s="105" t="str">
        <f>หน้าแรก!C15</f>
        <v>เด็กชายศราวุธ  ปัจฉาพร</v>
      </c>
      <c r="C15" s="147"/>
      <c r="D15" s="147"/>
      <c r="E15" s="147"/>
      <c r="F15" s="147"/>
      <c r="G15" s="116">
        <f t="shared" si="0"/>
        <v>0</v>
      </c>
      <c r="H15" s="147"/>
      <c r="I15" s="147"/>
      <c r="J15" s="116">
        <f t="shared" si="1"/>
        <v>0</v>
      </c>
      <c r="K15" s="147"/>
      <c r="L15" s="116">
        <f t="shared" si="2"/>
        <v>0</v>
      </c>
      <c r="M15" s="147"/>
      <c r="N15" s="147"/>
      <c r="O15" s="116">
        <f t="shared" si="3"/>
        <v>0</v>
      </c>
      <c r="P15" s="116">
        <v>9</v>
      </c>
      <c r="Q15" s="107" t="str">
        <f>หน้าแรก!C15</f>
        <v>เด็กชายศราวุธ  ปัจฉาพร</v>
      </c>
      <c r="R15" s="147"/>
      <c r="S15" s="147"/>
      <c r="T15" s="116">
        <f t="shared" si="4"/>
        <v>0</v>
      </c>
      <c r="U15" s="147"/>
      <c r="V15" s="147"/>
      <c r="W15" s="116">
        <f t="shared" si="5"/>
        <v>0</v>
      </c>
      <c r="X15" s="147"/>
      <c r="Y15" s="147"/>
      <c r="Z15" s="147"/>
      <c r="AA15" s="116">
        <f t="shared" si="6"/>
        <v>0</v>
      </c>
      <c r="AB15" s="147"/>
      <c r="AC15" s="147"/>
      <c r="AD15" s="116">
        <f t="shared" si="7"/>
        <v>0</v>
      </c>
      <c r="AE15" s="128">
        <f t="shared" si="8"/>
        <v>0</v>
      </c>
      <c r="AF15" s="129" t="b">
        <f t="shared" si="9"/>
        <v>0</v>
      </c>
    </row>
    <row r="16" spans="1:36" s="103" customFormat="1" ht="17.100000000000001" customHeight="1" x14ac:dyDescent="0.45">
      <c r="A16" s="116">
        <v>10</v>
      </c>
      <c r="B16" s="105" t="str">
        <f>หน้าแรก!C16</f>
        <v>เด็กชายเสกสรร  อัญโย</v>
      </c>
      <c r="C16" s="147"/>
      <c r="D16" s="147"/>
      <c r="E16" s="147"/>
      <c r="F16" s="147"/>
      <c r="G16" s="116">
        <f t="shared" si="0"/>
        <v>0</v>
      </c>
      <c r="H16" s="147"/>
      <c r="I16" s="147"/>
      <c r="J16" s="116">
        <f t="shared" si="1"/>
        <v>0</v>
      </c>
      <c r="K16" s="147"/>
      <c r="L16" s="116">
        <f t="shared" si="2"/>
        <v>0</v>
      </c>
      <c r="M16" s="147"/>
      <c r="N16" s="147"/>
      <c r="O16" s="116">
        <f t="shared" si="3"/>
        <v>0</v>
      </c>
      <c r="P16" s="116">
        <v>10</v>
      </c>
      <c r="Q16" s="107" t="str">
        <f>หน้าแรก!C16</f>
        <v>เด็กชายเสกสรร  อัญโย</v>
      </c>
      <c r="R16" s="147"/>
      <c r="S16" s="147"/>
      <c r="T16" s="116">
        <f t="shared" si="4"/>
        <v>0</v>
      </c>
      <c r="U16" s="147"/>
      <c r="V16" s="147"/>
      <c r="W16" s="116">
        <f t="shared" si="5"/>
        <v>0</v>
      </c>
      <c r="X16" s="147"/>
      <c r="Y16" s="147"/>
      <c r="Z16" s="147"/>
      <c r="AA16" s="116">
        <f t="shared" si="6"/>
        <v>0</v>
      </c>
      <c r="AB16" s="147"/>
      <c r="AC16" s="147"/>
      <c r="AD16" s="116">
        <f t="shared" si="7"/>
        <v>0</v>
      </c>
      <c r="AE16" s="128">
        <f t="shared" si="8"/>
        <v>0</v>
      </c>
      <c r="AF16" s="129" t="b">
        <f t="shared" si="9"/>
        <v>0</v>
      </c>
    </row>
    <row r="17" spans="1:32" s="103" customFormat="1" ht="17.100000000000001" customHeight="1" x14ac:dyDescent="0.45">
      <c r="A17" s="116">
        <v>11</v>
      </c>
      <c r="B17" s="105" t="str">
        <f>หน้าแรก!C17</f>
        <v>เด็กหญิงกนกรัชต์  สุโกพันธ์</v>
      </c>
      <c r="C17" s="147"/>
      <c r="D17" s="147"/>
      <c r="E17" s="147"/>
      <c r="F17" s="147"/>
      <c r="G17" s="116">
        <f t="shared" si="0"/>
        <v>0</v>
      </c>
      <c r="H17" s="147"/>
      <c r="I17" s="147"/>
      <c r="J17" s="116">
        <f t="shared" si="1"/>
        <v>0</v>
      </c>
      <c r="K17" s="147"/>
      <c r="L17" s="116">
        <f t="shared" si="2"/>
        <v>0</v>
      </c>
      <c r="M17" s="147"/>
      <c r="N17" s="147"/>
      <c r="O17" s="116">
        <f t="shared" si="3"/>
        <v>0</v>
      </c>
      <c r="P17" s="116">
        <v>11</v>
      </c>
      <c r="Q17" s="107" t="str">
        <f>หน้าแรก!C17</f>
        <v>เด็กหญิงกนกรัชต์  สุโกพันธ์</v>
      </c>
      <c r="R17" s="147"/>
      <c r="S17" s="147"/>
      <c r="T17" s="116">
        <f t="shared" si="4"/>
        <v>0</v>
      </c>
      <c r="U17" s="147"/>
      <c r="V17" s="147"/>
      <c r="W17" s="116">
        <f t="shared" si="5"/>
        <v>0</v>
      </c>
      <c r="X17" s="147"/>
      <c r="Y17" s="147"/>
      <c r="Z17" s="147"/>
      <c r="AA17" s="116">
        <f t="shared" si="6"/>
        <v>0</v>
      </c>
      <c r="AB17" s="147"/>
      <c r="AC17" s="147"/>
      <c r="AD17" s="116">
        <f t="shared" si="7"/>
        <v>0</v>
      </c>
      <c r="AE17" s="128">
        <f t="shared" si="8"/>
        <v>0</v>
      </c>
      <c r="AF17" s="129" t="b">
        <f t="shared" si="9"/>
        <v>0</v>
      </c>
    </row>
    <row r="18" spans="1:32" s="103" customFormat="1" ht="17.100000000000001" customHeight="1" x14ac:dyDescent="0.45">
      <c r="A18" s="116">
        <v>12</v>
      </c>
      <c r="B18" s="105" t="str">
        <f>หน้าแรก!C18</f>
        <v>เด็กหญิงกมลชนก  ราตรี</v>
      </c>
      <c r="C18" s="147"/>
      <c r="D18" s="147"/>
      <c r="E18" s="147"/>
      <c r="F18" s="147"/>
      <c r="G18" s="116">
        <f t="shared" si="0"/>
        <v>0</v>
      </c>
      <c r="H18" s="147"/>
      <c r="I18" s="147"/>
      <c r="J18" s="116">
        <f t="shared" si="1"/>
        <v>0</v>
      </c>
      <c r="K18" s="147"/>
      <c r="L18" s="116">
        <f t="shared" si="2"/>
        <v>0</v>
      </c>
      <c r="M18" s="147"/>
      <c r="N18" s="147"/>
      <c r="O18" s="116">
        <f t="shared" si="3"/>
        <v>0</v>
      </c>
      <c r="P18" s="116">
        <v>12</v>
      </c>
      <c r="Q18" s="107" t="str">
        <f>หน้าแรก!C18</f>
        <v>เด็กหญิงกมลชนก  ราตรี</v>
      </c>
      <c r="R18" s="147"/>
      <c r="S18" s="147"/>
      <c r="T18" s="116">
        <f t="shared" si="4"/>
        <v>0</v>
      </c>
      <c r="U18" s="147"/>
      <c r="V18" s="147"/>
      <c r="W18" s="116">
        <f t="shared" si="5"/>
        <v>0</v>
      </c>
      <c r="X18" s="147"/>
      <c r="Y18" s="147"/>
      <c r="Z18" s="147"/>
      <c r="AA18" s="116">
        <f t="shared" si="6"/>
        <v>0</v>
      </c>
      <c r="AB18" s="147"/>
      <c r="AC18" s="147"/>
      <c r="AD18" s="116">
        <f t="shared" si="7"/>
        <v>0</v>
      </c>
      <c r="AE18" s="128">
        <f t="shared" si="8"/>
        <v>0</v>
      </c>
      <c r="AF18" s="129" t="b">
        <f t="shared" si="9"/>
        <v>0</v>
      </c>
    </row>
    <row r="19" spans="1:32" s="103" customFormat="1" ht="17.100000000000001" customHeight="1" x14ac:dyDescent="0.45">
      <c r="A19" s="116">
        <v>13</v>
      </c>
      <c r="B19" s="105" t="str">
        <f>หน้าแรก!C19</f>
        <v>เด็กหญิงกมลพรรณ  แก้วบุญเรือง</v>
      </c>
      <c r="C19" s="147"/>
      <c r="D19" s="147"/>
      <c r="E19" s="147"/>
      <c r="F19" s="147"/>
      <c r="G19" s="116">
        <f t="shared" si="0"/>
        <v>0</v>
      </c>
      <c r="H19" s="147"/>
      <c r="I19" s="147"/>
      <c r="J19" s="116">
        <f t="shared" si="1"/>
        <v>0</v>
      </c>
      <c r="K19" s="147"/>
      <c r="L19" s="116">
        <f t="shared" si="2"/>
        <v>0</v>
      </c>
      <c r="M19" s="147"/>
      <c r="N19" s="147"/>
      <c r="O19" s="116">
        <f t="shared" si="3"/>
        <v>0</v>
      </c>
      <c r="P19" s="116">
        <v>13</v>
      </c>
      <c r="Q19" s="107" t="str">
        <f>หน้าแรก!C19</f>
        <v>เด็กหญิงกมลพรรณ  แก้วบุญเรือง</v>
      </c>
      <c r="R19" s="147"/>
      <c r="S19" s="147"/>
      <c r="T19" s="116">
        <f t="shared" si="4"/>
        <v>0</v>
      </c>
      <c r="U19" s="147"/>
      <c r="V19" s="147"/>
      <c r="W19" s="116">
        <f t="shared" si="5"/>
        <v>0</v>
      </c>
      <c r="X19" s="147"/>
      <c r="Y19" s="147"/>
      <c r="Z19" s="147"/>
      <c r="AA19" s="116">
        <f t="shared" si="6"/>
        <v>0</v>
      </c>
      <c r="AB19" s="147"/>
      <c r="AC19" s="147"/>
      <c r="AD19" s="116">
        <f t="shared" si="7"/>
        <v>0</v>
      </c>
      <c r="AE19" s="128">
        <f t="shared" si="8"/>
        <v>0</v>
      </c>
      <c r="AF19" s="129" t="b">
        <f t="shared" si="9"/>
        <v>0</v>
      </c>
    </row>
    <row r="20" spans="1:32" s="103" customFormat="1" ht="17.100000000000001" customHeight="1" x14ac:dyDescent="0.45">
      <c r="A20" s="116">
        <v>14</v>
      </c>
      <c r="B20" s="105" t="str">
        <f>หน้าแรก!C20</f>
        <v>เด็กหญิงกรรณิภา  ศรีแก้ว</v>
      </c>
      <c r="C20" s="147"/>
      <c r="D20" s="147"/>
      <c r="E20" s="147"/>
      <c r="F20" s="147"/>
      <c r="G20" s="116">
        <f t="shared" si="0"/>
        <v>0</v>
      </c>
      <c r="H20" s="147"/>
      <c r="I20" s="147"/>
      <c r="J20" s="116">
        <f t="shared" si="1"/>
        <v>0</v>
      </c>
      <c r="K20" s="147"/>
      <c r="L20" s="116">
        <f t="shared" si="2"/>
        <v>0</v>
      </c>
      <c r="M20" s="147"/>
      <c r="N20" s="147"/>
      <c r="O20" s="116">
        <f t="shared" si="3"/>
        <v>0</v>
      </c>
      <c r="P20" s="116">
        <v>14</v>
      </c>
      <c r="Q20" s="107" t="str">
        <f>หน้าแรก!C20</f>
        <v>เด็กหญิงกรรณิภา  ศรีแก้ว</v>
      </c>
      <c r="R20" s="147"/>
      <c r="S20" s="147"/>
      <c r="T20" s="116">
        <f t="shared" si="4"/>
        <v>0</v>
      </c>
      <c r="U20" s="147"/>
      <c r="V20" s="147"/>
      <c r="W20" s="116">
        <f t="shared" si="5"/>
        <v>0</v>
      </c>
      <c r="X20" s="147"/>
      <c r="Y20" s="147"/>
      <c r="Z20" s="147"/>
      <c r="AA20" s="116">
        <f t="shared" si="6"/>
        <v>0</v>
      </c>
      <c r="AB20" s="147"/>
      <c r="AC20" s="147"/>
      <c r="AD20" s="116">
        <f t="shared" si="7"/>
        <v>0</v>
      </c>
      <c r="AE20" s="128">
        <f t="shared" si="8"/>
        <v>0</v>
      </c>
      <c r="AF20" s="129" t="b">
        <f t="shared" si="9"/>
        <v>0</v>
      </c>
    </row>
    <row r="21" spans="1:32" s="103" customFormat="1" ht="17.100000000000001" customHeight="1" x14ac:dyDescent="0.45">
      <c r="A21" s="116">
        <v>15</v>
      </c>
      <c r="B21" s="105" t="str">
        <f>หน้าแรก!C21</f>
        <v>เด็กหญิงกัญญาณัฐ  แก้วบัวสา</v>
      </c>
      <c r="C21" s="147"/>
      <c r="D21" s="147"/>
      <c r="E21" s="147"/>
      <c r="F21" s="147"/>
      <c r="G21" s="116">
        <f t="shared" si="0"/>
        <v>0</v>
      </c>
      <c r="H21" s="147"/>
      <c r="I21" s="147"/>
      <c r="J21" s="116">
        <f t="shared" si="1"/>
        <v>0</v>
      </c>
      <c r="K21" s="147"/>
      <c r="L21" s="116">
        <f t="shared" si="2"/>
        <v>0</v>
      </c>
      <c r="M21" s="147"/>
      <c r="N21" s="147"/>
      <c r="O21" s="116">
        <f t="shared" si="3"/>
        <v>0</v>
      </c>
      <c r="P21" s="116">
        <v>15</v>
      </c>
      <c r="Q21" s="107" t="str">
        <f>หน้าแรก!C21</f>
        <v>เด็กหญิงกัญญาณัฐ  แก้วบัวสา</v>
      </c>
      <c r="R21" s="147"/>
      <c r="S21" s="147"/>
      <c r="T21" s="116">
        <f t="shared" si="4"/>
        <v>0</v>
      </c>
      <c r="U21" s="147"/>
      <c r="V21" s="147"/>
      <c r="W21" s="116">
        <f t="shared" si="5"/>
        <v>0</v>
      </c>
      <c r="X21" s="147"/>
      <c r="Y21" s="147"/>
      <c r="Z21" s="147"/>
      <c r="AA21" s="116">
        <f t="shared" si="6"/>
        <v>0</v>
      </c>
      <c r="AB21" s="147"/>
      <c r="AC21" s="147"/>
      <c r="AD21" s="116">
        <f t="shared" si="7"/>
        <v>0</v>
      </c>
      <c r="AE21" s="128">
        <f t="shared" si="8"/>
        <v>0</v>
      </c>
      <c r="AF21" s="129" t="b">
        <f t="shared" si="9"/>
        <v>0</v>
      </c>
    </row>
    <row r="22" spans="1:32" s="103" customFormat="1" ht="17.100000000000001" customHeight="1" x14ac:dyDescent="0.45">
      <c r="A22" s="116">
        <v>16</v>
      </c>
      <c r="B22" s="105" t="str">
        <f>หน้าแรก!C22</f>
        <v>เด็กหญิงเกศมณี  ดำริห์</v>
      </c>
      <c r="C22" s="147"/>
      <c r="D22" s="147"/>
      <c r="E22" s="147"/>
      <c r="F22" s="147"/>
      <c r="G22" s="116">
        <f t="shared" si="0"/>
        <v>0</v>
      </c>
      <c r="H22" s="147"/>
      <c r="I22" s="147"/>
      <c r="J22" s="116">
        <f t="shared" si="1"/>
        <v>0</v>
      </c>
      <c r="K22" s="147"/>
      <c r="L22" s="116">
        <f t="shared" si="2"/>
        <v>0</v>
      </c>
      <c r="M22" s="147"/>
      <c r="N22" s="147"/>
      <c r="O22" s="116">
        <f t="shared" si="3"/>
        <v>0</v>
      </c>
      <c r="P22" s="116">
        <v>16</v>
      </c>
      <c r="Q22" s="107" t="str">
        <f>หน้าแรก!C22</f>
        <v>เด็กหญิงเกศมณี  ดำริห์</v>
      </c>
      <c r="R22" s="147"/>
      <c r="S22" s="147"/>
      <c r="T22" s="116">
        <f t="shared" si="4"/>
        <v>0</v>
      </c>
      <c r="U22" s="147"/>
      <c r="V22" s="147"/>
      <c r="W22" s="116">
        <f t="shared" si="5"/>
        <v>0</v>
      </c>
      <c r="X22" s="147"/>
      <c r="Y22" s="147"/>
      <c r="Z22" s="147"/>
      <c r="AA22" s="116">
        <f t="shared" si="6"/>
        <v>0</v>
      </c>
      <c r="AB22" s="147"/>
      <c r="AC22" s="147"/>
      <c r="AD22" s="116">
        <f t="shared" si="7"/>
        <v>0</v>
      </c>
      <c r="AE22" s="128">
        <f t="shared" si="8"/>
        <v>0</v>
      </c>
      <c r="AF22" s="129" t="b">
        <f t="shared" si="9"/>
        <v>0</v>
      </c>
    </row>
    <row r="23" spans="1:32" s="103" customFormat="1" ht="17.100000000000001" customHeight="1" x14ac:dyDescent="0.45">
      <c r="A23" s="116">
        <v>17</v>
      </c>
      <c r="B23" s="105" t="str">
        <f>หน้าแรก!C23</f>
        <v>เด็กหญิงเกษรา  ประทาน</v>
      </c>
      <c r="C23" s="147"/>
      <c r="D23" s="147"/>
      <c r="E23" s="147"/>
      <c r="F23" s="147"/>
      <c r="G23" s="116">
        <f t="shared" si="0"/>
        <v>0</v>
      </c>
      <c r="H23" s="147"/>
      <c r="I23" s="147"/>
      <c r="J23" s="116">
        <f t="shared" si="1"/>
        <v>0</v>
      </c>
      <c r="K23" s="147"/>
      <c r="L23" s="116">
        <f t="shared" si="2"/>
        <v>0</v>
      </c>
      <c r="M23" s="147"/>
      <c r="N23" s="147"/>
      <c r="O23" s="116">
        <f t="shared" si="3"/>
        <v>0</v>
      </c>
      <c r="P23" s="116">
        <v>17</v>
      </c>
      <c r="Q23" s="107" t="str">
        <f>หน้าแรก!C23</f>
        <v>เด็กหญิงเกษรา  ประทาน</v>
      </c>
      <c r="R23" s="147"/>
      <c r="S23" s="147"/>
      <c r="T23" s="116">
        <f t="shared" si="4"/>
        <v>0</v>
      </c>
      <c r="U23" s="147"/>
      <c r="V23" s="147"/>
      <c r="W23" s="116">
        <f t="shared" si="5"/>
        <v>0</v>
      </c>
      <c r="X23" s="147"/>
      <c r="Y23" s="147"/>
      <c r="Z23" s="147"/>
      <c r="AA23" s="116">
        <f t="shared" si="6"/>
        <v>0</v>
      </c>
      <c r="AB23" s="147"/>
      <c r="AC23" s="147"/>
      <c r="AD23" s="116">
        <f t="shared" si="7"/>
        <v>0</v>
      </c>
      <c r="AE23" s="128">
        <f t="shared" si="8"/>
        <v>0</v>
      </c>
      <c r="AF23" s="129" t="b">
        <f t="shared" si="9"/>
        <v>0</v>
      </c>
    </row>
    <row r="24" spans="1:32" s="103" customFormat="1" ht="17.100000000000001" customHeight="1" x14ac:dyDescent="0.45">
      <c r="A24" s="116">
        <v>18</v>
      </c>
      <c r="B24" s="105" t="str">
        <f>หน้าแรก!C24</f>
        <v>เด็กหญิงคติยา  คำเคนบ้ง</v>
      </c>
      <c r="C24" s="147"/>
      <c r="D24" s="147"/>
      <c r="E24" s="147"/>
      <c r="F24" s="147"/>
      <c r="G24" s="116">
        <f t="shared" si="0"/>
        <v>0</v>
      </c>
      <c r="H24" s="147"/>
      <c r="I24" s="147"/>
      <c r="J24" s="116">
        <f t="shared" si="1"/>
        <v>0</v>
      </c>
      <c r="K24" s="147"/>
      <c r="L24" s="116">
        <f t="shared" si="2"/>
        <v>0</v>
      </c>
      <c r="M24" s="147"/>
      <c r="N24" s="147"/>
      <c r="O24" s="116">
        <f t="shared" si="3"/>
        <v>0</v>
      </c>
      <c r="P24" s="116">
        <v>18</v>
      </c>
      <c r="Q24" s="107" t="str">
        <f>หน้าแรก!C24</f>
        <v>เด็กหญิงคติยา  คำเคนบ้ง</v>
      </c>
      <c r="R24" s="147"/>
      <c r="S24" s="147"/>
      <c r="T24" s="116">
        <f t="shared" si="4"/>
        <v>0</v>
      </c>
      <c r="U24" s="147"/>
      <c r="V24" s="147"/>
      <c r="W24" s="116">
        <f t="shared" si="5"/>
        <v>0</v>
      </c>
      <c r="X24" s="147"/>
      <c r="Y24" s="147"/>
      <c r="Z24" s="147"/>
      <c r="AA24" s="116">
        <f t="shared" si="6"/>
        <v>0</v>
      </c>
      <c r="AB24" s="147"/>
      <c r="AC24" s="147"/>
      <c r="AD24" s="116">
        <f t="shared" si="7"/>
        <v>0</v>
      </c>
      <c r="AE24" s="128">
        <f t="shared" si="8"/>
        <v>0</v>
      </c>
      <c r="AF24" s="129" t="b">
        <f t="shared" si="9"/>
        <v>0</v>
      </c>
    </row>
    <row r="25" spans="1:32" s="103" customFormat="1" ht="17.100000000000001" customHeight="1" x14ac:dyDescent="0.45">
      <c r="A25" s="116">
        <v>19</v>
      </c>
      <c r="B25" s="105" t="str">
        <f>หน้าแรก!C25</f>
        <v>เด็กหญิงจันทิมา  วงษ์ชมภู</v>
      </c>
      <c r="C25" s="147"/>
      <c r="D25" s="147"/>
      <c r="E25" s="147"/>
      <c r="F25" s="147"/>
      <c r="G25" s="116">
        <f t="shared" si="0"/>
        <v>0</v>
      </c>
      <c r="H25" s="147"/>
      <c r="I25" s="147"/>
      <c r="J25" s="116">
        <f t="shared" si="1"/>
        <v>0</v>
      </c>
      <c r="K25" s="147"/>
      <c r="L25" s="116">
        <f t="shared" si="2"/>
        <v>0</v>
      </c>
      <c r="M25" s="147"/>
      <c r="N25" s="147"/>
      <c r="O25" s="116">
        <f t="shared" si="3"/>
        <v>0</v>
      </c>
      <c r="P25" s="116">
        <v>19</v>
      </c>
      <c r="Q25" s="107" t="str">
        <f>หน้าแรก!C25</f>
        <v>เด็กหญิงจันทิมา  วงษ์ชมภู</v>
      </c>
      <c r="R25" s="147"/>
      <c r="S25" s="147"/>
      <c r="T25" s="116">
        <f t="shared" si="4"/>
        <v>0</v>
      </c>
      <c r="U25" s="147"/>
      <c r="V25" s="147"/>
      <c r="W25" s="116">
        <f t="shared" si="5"/>
        <v>0</v>
      </c>
      <c r="X25" s="147"/>
      <c r="Y25" s="147"/>
      <c r="Z25" s="147"/>
      <c r="AA25" s="116">
        <f t="shared" si="6"/>
        <v>0</v>
      </c>
      <c r="AB25" s="147"/>
      <c r="AC25" s="147"/>
      <c r="AD25" s="116">
        <f t="shared" si="7"/>
        <v>0</v>
      </c>
      <c r="AE25" s="128">
        <f t="shared" si="8"/>
        <v>0</v>
      </c>
      <c r="AF25" s="129" t="b">
        <f t="shared" si="9"/>
        <v>0</v>
      </c>
    </row>
    <row r="26" spans="1:32" s="103" customFormat="1" ht="17.100000000000001" customHeight="1" x14ac:dyDescent="0.45">
      <c r="A26" s="116">
        <v>20</v>
      </c>
      <c r="B26" s="105" t="str">
        <f>หน้าแรก!C26</f>
        <v>เด็กหญิงชลธิชา  ลือโฮ้ง</v>
      </c>
      <c r="C26" s="147"/>
      <c r="D26" s="147"/>
      <c r="E26" s="147"/>
      <c r="F26" s="147"/>
      <c r="G26" s="116">
        <f t="shared" si="0"/>
        <v>0</v>
      </c>
      <c r="H26" s="147"/>
      <c r="I26" s="147"/>
      <c r="J26" s="116">
        <f t="shared" si="1"/>
        <v>0</v>
      </c>
      <c r="K26" s="147"/>
      <c r="L26" s="116">
        <f t="shared" si="2"/>
        <v>0</v>
      </c>
      <c r="M26" s="147"/>
      <c r="N26" s="147"/>
      <c r="O26" s="116">
        <f t="shared" si="3"/>
        <v>0</v>
      </c>
      <c r="P26" s="116">
        <v>20</v>
      </c>
      <c r="Q26" s="107" t="str">
        <f>หน้าแรก!C26</f>
        <v>เด็กหญิงชลธิชา  ลือโฮ้ง</v>
      </c>
      <c r="R26" s="147"/>
      <c r="S26" s="147"/>
      <c r="T26" s="116">
        <f t="shared" si="4"/>
        <v>0</v>
      </c>
      <c r="U26" s="147"/>
      <c r="V26" s="147"/>
      <c r="W26" s="116">
        <f t="shared" si="5"/>
        <v>0</v>
      </c>
      <c r="X26" s="147"/>
      <c r="Y26" s="147"/>
      <c r="Z26" s="147"/>
      <c r="AA26" s="116">
        <f t="shared" si="6"/>
        <v>0</v>
      </c>
      <c r="AB26" s="147"/>
      <c r="AC26" s="147"/>
      <c r="AD26" s="116">
        <f t="shared" si="7"/>
        <v>0</v>
      </c>
      <c r="AE26" s="128">
        <f t="shared" si="8"/>
        <v>0</v>
      </c>
      <c r="AF26" s="129" t="b">
        <f t="shared" si="9"/>
        <v>0</v>
      </c>
    </row>
    <row r="27" spans="1:32" s="103" customFormat="1" ht="17.100000000000001" customHeight="1" x14ac:dyDescent="0.45">
      <c r="A27" s="116">
        <v>21</v>
      </c>
      <c r="B27" s="105" t="str">
        <f>หน้าแรก!C27</f>
        <v>เด็กหญิงชลิตา  โพธิ์ขาว</v>
      </c>
      <c r="C27" s="147"/>
      <c r="D27" s="147"/>
      <c r="E27" s="147"/>
      <c r="F27" s="147"/>
      <c r="G27" s="116">
        <f t="shared" si="0"/>
        <v>0</v>
      </c>
      <c r="H27" s="147"/>
      <c r="I27" s="147"/>
      <c r="J27" s="116">
        <f t="shared" si="1"/>
        <v>0</v>
      </c>
      <c r="K27" s="147"/>
      <c r="L27" s="116">
        <f t="shared" si="2"/>
        <v>0</v>
      </c>
      <c r="M27" s="147"/>
      <c r="N27" s="147"/>
      <c r="O27" s="116">
        <f t="shared" si="3"/>
        <v>0</v>
      </c>
      <c r="P27" s="116">
        <v>21</v>
      </c>
      <c r="Q27" s="107" t="str">
        <f>หน้าแรก!C27</f>
        <v>เด็กหญิงชลิตา  โพธิ์ขาว</v>
      </c>
      <c r="R27" s="147"/>
      <c r="S27" s="147"/>
      <c r="T27" s="116">
        <f t="shared" si="4"/>
        <v>0</v>
      </c>
      <c r="U27" s="147"/>
      <c r="V27" s="147"/>
      <c r="W27" s="116">
        <f t="shared" si="5"/>
        <v>0</v>
      </c>
      <c r="X27" s="147"/>
      <c r="Y27" s="147"/>
      <c r="Z27" s="147"/>
      <c r="AA27" s="116">
        <f t="shared" si="6"/>
        <v>0</v>
      </c>
      <c r="AB27" s="147"/>
      <c r="AC27" s="147"/>
      <c r="AD27" s="116">
        <f t="shared" si="7"/>
        <v>0</v>
      </c>
      <c r="AE27" s="128">
        <f t="shared" si="8"/>
        <v>0</v>
      </c>
      <c r="AF27" s="129" t="b">
        <f t="shared" si="9"/>
        <v>0</v>
      </c>
    </row>
    <row r="28" spans="1:32" s="103" customFormat="1" ht="17.100000000000001" customHeight="1" x14ac:dyDescent="0.45">
      <c r="A28" s="116">
        <v>22</v>
      </c>
      <c r="B28" s="105" t="str">
        <f>หน้าแรก!C28</f>
        <v>เด็กหญิงณัฐรุจา  ลาคำเสน</v>
      </c>
      <c r="C28" s="147"/>
      <c r="D28" s="147"/>
      <c r="E28" s="147"/>
      <c r="F28" s="147"/>
      <c r="G28" s="116">
        <f t="shared" si="0"/>
        <v>0</v>
      </c>
      <c r="H28" s="147"/>
      <c r="I28" s="147"/>
      <c r="J28" s="116">
        <f t="shared" si="1"/>
        <v>0</v>
      </c>
      <c r="K28" s="147"/>
      <c r="L28" s="116">
        <f t="shared" si="2"/>
        <v>0</v>
      </c>
      <c r="M28" s="147"/>
      <c r="N28" s="147"/>
      <c r="O28" s="116">
        <f t="shared" si="3"/>
        <v>0</v>
      </c>
      <c r="P28" s="116">
        <v>22</v>
      </c>
      <c r="Q28" s="107" t="str">
        <f>หน้าแรก!C28</f>
        <v>เด็กหญิงณัฐรุจา  ลาคำเสน</v>
      </c>
      <c r="R28" s="147"/>
      <c r="S28" s="147"/>
      <c r="T28" s="116">
        <f t="shared" si="4"/>
        <v>0</v>
      </c>
      <c r="U28" s="147"/>
      <c r="V28" s="147"/>
      <c r="W28" s="116">
        <f t="shared" si="5"/>
        <v>0</v>
      </c>
      <c r="X28" s="147"/>
      <c r="Y28" s="147"/>
      <c r="Z28" s="147"/>
      <c r="AA28" s="116">
        <f t="shared" si="6"/>
        <v>0</v>
      </c>
      <c r="AB28" s="147"/>
      <c r="AC28" s="147"/>
      <c r="AD28" s="116">
        <f t="shared" si="7"/>
        <v>0</v>
      </c>
      <c r="AE28" s="128">
        <f t="shared" si="8"/>
        <v>0</v>
      </c>
      <c r="AF28" s="129" t="b">
        <f t="shared" si="9"/>
        <v>0</v>
      </c>
    </row>
    <row r="29" spans="1:32" s="103" customFormat="1" ht="17.100000000000001" customHeight="1" x14ac:dyDescent="0.45">
      <c r="A29" s="116">
        <v>23</v>
      </c>
      <c r="B29" s="105" t="str">
        <f>หน้าแรก!C29</f>
        <v>เด็กหญิงนภัสฐา  หงษ์หาญ</v>
      </c>
      <c r="C29" s="147"/>
      <c r="D29" s="147"/>
      <c r="E29" s="147"/>
      <c r="F29" s="147"/>
      <c r="G29" s="116">
        <f t="shared" si="0"/>
        <v>0</v>
      </c>
      <c r="H29" s="147"/>
      <c r="I29" s="147"/>
      <c r="J29" s="116">
        <f t="shared" si="1"/>
        <v>0</v>
      </c>
      <c r="K29" s="147"/>
      <c r="L29" s="116">
        <f t="shared" si="2"/>
        <v>0</v>
      </c>
      <c r="M29" s="147"/>
      <c r="N29" s="147"/>
      <c r="O29" s="116">
        <f t="shared" si="3"/>
        <v>0</v>
      </c>
      <c r="P29" s="116">
        <v>23</v>
      </c>
      <c r="Q29" s="107" t="str">
        <f>หน้าแรก!C29</f>
        <v>เด็กหญิงนภัสฐา  หงษ์หาญ</v>
      </c>
      <c r="R29" s="147"/>
      <c r="S29" s="147"/>
      <c r="T29" s="116">
        <f t="shared" si="4"/>
        <v>0</v>
      </c>
      <c r="U29" s="147"/>
      <c r="V29" s="147"/>
      <c r="W29" s="116">
        <f t="shared" si="5"/>
        <v>0</v>
      </c>
      <c r="X29" s="147"/>
      <c r="Y29" s="147"/>
      <c r="Z29" s="147"/>
      <c r="AA29" s="116">
        <f t="shared" si="6"/>
        <v>0</v>
      </c>
      <c r="AB29" s="147"/>
      <c r="AC29" s="147"/>
      <c r="AD29" s="116">
        <f t="shared" si="7"/>
        <v>0</v>
      </c>
      <c r="AE29" s="128">
        <f t="shared" si="8"/>
        <v>0</v>
      </c>
      <c r="AF29" s="129" t="b">
        <f t="shared" si="9"/>
        <v>0</v>
      </c>
    </row>
    <row r="30" spans="1:32" s="103" customFormat="1" ht="17.100000000000001" customHeight="1" x14ac:dyDescent="0.45">
      <c r="A30" s="116">
        <v>24</v>
      </c>
      <c r="B30" s="105" t="str">
        <f>หน้าแรก!C30</f>
        <v>เด็กหญิงนิสาชล  ศรีลาภา</v>
      </c>
      <c r="C30" s="147"/>
      <c r="D30" s="147"/>
      <c r="E30" s="147"/>
      <c r="F30" s="147"/>
      <c r="G30" s="116">
        <f t="shared" si="0"/>
        <v>0</v>
      </c>
      <c r="H30" s="147"/>
      <c r="I30" s="147"/>
      <c r="J30" s="116">
        <f t="shared" si="1"/>
        <v>0</v>
      </c>
      <c r="K30" s="147"/>
      <c r="L30" s="116">
        <f t="shared" si="2"/>
        <v>0</v>
      </c>
      <c r="M30" s="147"/>
      <c r="N30" s="147"/>
      <c r="O30" s="116">
        <f t="shared" si="3"/>
        <v>0</v>
      </c>
      <c r="P30" s="116">
        <v>24</v>
      </c>
      <c r="Q30" s="107" t="str">
        <f>หน้าแรก!C30</f>
        <v>เด็กหญิงนิสาชล  ศรีลาภา</v>
      </c>
      <c r="R30" s="147"/>
      <c r="S30" s="147"/>
      <c r="T30" s="116">
        <f t="shared" si="4"/>
        <v>0</v>
      </c>
      <c r="U30" s="147"/>
      <c r="V30" s="147"/>
      <c r="W30" s="116">
        <f t="shared" si="5"/>
        <v>0</v>
      </c>
      <c r="X30" s="147"/>
      <c r="Y30" s="147"/>
      <c r="Z30" s="147"/>
      <c r="AA30" s="116">
        <f t="shared" si="6"/>
        <v>0</v>
      </c>
      <c r="AB30" s="147"/>
      <c r="AC30" s="147"/>
      <c r="AD30" s="116">
        <f t="shared" si="7"/>
        <v>0</v>
      </c>
      <c r="AE30" s="128">
        <f t="shared" si="8"/>
        <v>0</v>
      </c>
      <c r="AF30" s="129" t="b">
        <f t="shared" si="9"/>
        <v>0</v>
      </c>
    </row>
    <row r="31" spans="1:32" s="103" customFormat="1" ht="17.100000000000001" customHeight="1" x14ac:dyDescent="0.45">
      <c r="A31" s="116">
        <v>25</v>
      </c>
      <c r="B31" s="105" t="str">
        <f>หน้าแรก!C31</f>
        <v>เด็กหญิงบุณฑริก  เวนะนุช</v>
      </c>
      <c r="C31" s="147"/>
      <c r="D31" s="147"/>
      <c r="E31" s="147"/>
      <c r="F31" s="147"/>
      <c r="G31" s="116">
        <f t="shared" si="0"/>
        <v>0</v>
      </c>
      <c r="H31" s="147"/>
      <c r="I31" s="147"/>
      <c r="J31" s="116">
        <f t="shared" si="1"/>
        <v>0</v>
      </c>
      <c r="K31" s="147"/>
      <c r="L31" s="116">
        <f t="shared" si="2"/>
        <v>0</v>
      </c>
      <c r="M31" s="147"/>
      <c r="N31" s="147"/>
      <c r="O31" s="116">
        <f t="shared" si="3"/>
        <v>0</v>
      </c>
      <c r="P31" s="116">
        <v>25</v>
      </c>
      <c r="Q31" s="107" t="str">
        <f>หน้าแรก!C31</f>
        <v>เด็กหญิงบุณฑริก  เวนะนุช</v>
      </c>
      <c r="R31" s="147"/>
      <c r="S31" s="147"/>
      <c r="T31" s="116">
        <f t="shared" si="4"/>
        <v>0</v>
      </c>
      <c r="U31" s="147"/>
      <c r="V31" s="147"/>
      <c r="W31" s="116">
        <f t="shared" si="5"/>
        <v>0</v>
      </c>
      <c r="X31" s="147"/>
      <c r="Y31" s="147"/>
      <c r="Z31" s="147"/>
      <c r="AA31" s="116">
        <f t="shared" si="6"/>
        <v>0</v>
      </c>
      <c r="AB31" s="147"/>
      <c r="AC31" s="147"/>
      <c r="AD31" s="116">
        <f t="shared" si="7"/>
        <v>0</v>
      </c>
      <c r="AE31" s="128">
        <f t="shared" si="8"/>
        <v>0</v>
      </c>
      <c r="AF31" s="129" t="b">
        <f t="shared" si="9"/>
        <v>0</v>
      </c>
    </row>
    <row r="32" spans="1:32" s="103" customFormat="1" ht="17.100000000000001" customHeight="1" x14ac:dyDescent="0.45">
      <c r="A32" s="116">
        <v>26</v>
      </c>
      <c r="B32" s="105" t="str">
        <f>หน้าแรก!C32</f>
        <v>เด็กหญิงบุษกร  บุญเย็น</v>
      </c>
      <c r="C32" s="147"/>
      <c r="D32" s="147"/>
      <c r="E32" s="147"/>
      <c r="F32" s="147"/>
      <c r="G32" s="116">
        <f t="shared" si="0"/>
        <v>0</v>
      </c>
      <c r="H32" s="147"/>
      <c r="I32" s="147"/>
      <c r="J32" s="116">
        <f t="shared" si="1"/>
        <v>0</v>
      </c>
      <c r="K32" s="147"/>
      <c r="L32" s="116">
        <f t="shared" si="2"/>
        <v>0</v>
      </c>
      <c r="M32" s="147"/>
      <c r="N32" s="147"/>
      <c r="O32" s="116">
        <f t="shared" si="3"/>
        <v>0</v>
      </c>
      <c r="P32" s="116">
        <v>26</v>
      </c>
      <c r="Q32" s="107" t="str">
        <f>หน้าแรก!C32</f>
        <v>เด็กหญิงบุษกร  บุญเย็น</v>
      </c>
      <c r="R32" s="147"/>
      <c r="S32" s="147"/>
      <c r="T32" s="116">
        <f t="shared" si="4"/>
        <v>0</v>
      </c>
      <c r="U32" s="147"/>
      <c r="V32" s="147"/>
      <c r="W32" s="116">
        <f t="shared" si="5"/>
        <v>0</v>
      </c>
      <c r="X32" s="147"/>
      <c r="Y32" s="147"/>
      <c r="Z32" s="147"/>
      <c r="AA32" s="116">
        <f t="shared" si="6"/>
        <v>0</v>
      </c>
      <c r="AB32" s="147"/>
      <c r="AC32" s="147"/>
      <c r="AD32" s="116">
        <f t="shared" si="7"/>
        <v>0</v>
      </c>
      <c r="AE32" s="128">
        <f t="shared" si="8"/>
        <v>0</v>
      </c>
      <c r="AF32" s="129" t="b">
        <f t="shared" si="9"/>
        <v>0</v>
      </c>
    </row>
    <row r="33" spans="1:32" s="103" customFormat="1" ht="17.100000000000001" customHeight="1" x14ac:dyDescent="0.45">
      <c r="A33" s="116">
        <v>27</v>
      </c>
      <c r="B33" s="105" t="str">
        <f>หน้าแรก!C33</f>
        <v>เด็กหญิงปริตา  ตรีถัน</v>
      </c>
      <c r="C33" s="147"/>
      <c r="D33" s="147"/>
      <c r="E33" s="147"/>
      <c r="F33" s="147"/>
      <c r="G33" s="116">
        <f t="shared" si="0"/>
        <v>0</v>
      </c>
      <c r="H33" s="147"/>
      <c r="I33" s="147"/>
      <c r="J33" s="116">
        <f t="shared" si="1"/>
        <v>0</v>
      </c>
      <c r="K33" s="147"/>
      <c r="L33" s="116">
        <f t="shared" si="2"/>
        <v>0</v>
      </c>
      <c r="M33" s="147"/>
      <c r="N33" s="147"/>
      <c r="O33" s="116">
        <f t="shared" si="3"/>
        <v>0</v>
      </c>
      <c r="P33" s="116">
        <v>27</v>
      </c>
      <c r="Q33" s="107" t="str">
        <f>หน้าแรก!C33</f>
        <v>เด็กหญิงปริตา  ตรีถัน</v>
      </c>
      <c r="R33" s="147"/>
      <c r="S33" s="147"/>
      <c r="T33" s="116">
        <f t="shared" si="4"/>
        <v>0</v>
      </c>
      <c r="U33" s="147"/>
      <c r="V33" s="147"/>
      <c r="W33" s="116">
        <f t="shared" si="5"/>
        <v>0</v>
      </c>
      <c r="X33" s="147"/>
      <c r="Y33" s="147"/>
      <c r="Z33" s="147"/>
      <c r="AA33" s="116">
        <f t="shared" si="6"/>
        <v>0</v>
      </c>
      <c r="AB33" s="147"/>
      <c r="AC33" s="147"/>
      <c r="AD33" s="116">
        <f t="shared" si="7"/>
        <v>0</v>
      </c>
      <c r="AE33" s="128">
        <f t="shared" si="8"/>
        <v>0</v>
      </c>
      <c r="AF33" s="129" t="b">
        <f t="shared" si="9"/>
        <v>0</v>
      </c>
    </row>
    <row r="34" spans="1:32" s="103" customFormat="1" ht="17.100000000000001" customHeight="1" x14ac:dyDescent="0.45">
      <c r="A34" s="116">
        <v>28</v>
      </c>
      <c r="B34" s="105" t="str">
        <f>หน้าแรก!C34</f>
        <v>เด็กหญิงรัชชนก  คำนนท์</v>
      </c>
      <c r="C34" s="147"/>
      <c r="D34" s="147"/>
      <c r="E34" s="147"/>
      <c r="F34" s="147"/>
      <c r="G34" s="116">
        <f t="shared" si="0"/>
        <v>0</v>
      </c>
      <c r="H34" s="147"/>
      <c r="I34" s="147"/>
      <c r="J34" s="116">
        <f t="shared" si="1"/>
        <v>0</v>
      </c>
      <c r="K34" s="147"/>
      <c r="L34" s="116">
        <f t="shared" si="2"/>
        <v>0</v>
      </c>
      <c r="M34" s="147"/>
      <c r="N34" s="147"/>
      <c r="O34" s="116">
        <f t="shared" si="3"/>
        <v>0</v>
      </c>
      <c r="P34" s="116">
        <v>28</v>
      </c>
      <c r="Q34" s="107" t="str">
        <f>หน้าแรก!C34</f>
        <v>เด็กหญิงรัชชนก  คำนนท์</v>
      </c>
      <c r="R34" s="147"/>
      <c r="S34" s="147"/>
      <c r="T34" s="116">
        <f t="shared" si="4"/>
        <v>0</v>
      </c>
      <c r="U34" s="147"/>
      <c r="V34" s="147"/>
      <c r="W34" s="116">
        <f t="shared" si="5"/>
        <v>0</v>
      </c>
      <c r="X34" s="147"/>
      <c r="Y34" s="147"/>
      <c r="Z34" s="147"/>
      <c r="AA34" s="116">
        <f t="shared" si="6"/>
        <v>0</v>
      </c>
      <c r="AB34" s="147"/>
      <c r="AC34" s="147"/>
      <c r="AD34" s="116">
        <f t="shared" si="7"/>
        <v>0</v>
      </c>
      <c r="AE34" s="128">
        <f t="shared" si="8"/>
        <v>0</v>
      </c>
      <c r="AF34" s="129" t="b">
        <f t="shared" si="9"/>
        <v>0</v>
      </c>
    </row>
    <row r="35" spans="1:32" s="103" customFormat="1" ht="17.100000000000001" customHeight="1" x14ac:dyDescent="0.45">
      <c r="A35" s="116">
        <v>29</v>
      </c>
      <c r="B35" s="105" t="str">
        <f>หน้าแรก!C35</f>
        <v>เด็กหญิงวชิรญาณ์  คลาดแคล้ว</v>
      </c>
      <c r="C35" s="147"/>
      <c r="D35" s="147"/>
      <c r="E35" s="147"/>
      <c r="F35" s="147"/>
      <c r="G35" s="116">
        <f t="shared" si="0"/>
        <v>0</v>
      </c>
      <c r="H35" s="147"/>
      <c r="I35" s="147"/>
      <c r="J35" s="116">
        <f t="shared" si="1"/>
        <v>0</v>
      </c>
      <c r="K35" s="147"/>
      <c r="L35" s="116">
        <f t="shared" si="2"/>
        <v>0</v>
      </c>
      <c r="M35" s="147"/>
      <c r="N35" s="147"/>
      <c r="O35" s="116">
        <f t="shared" si="3"/>
        <v>0</v>
      </c>
      <c r="P35" s="116">
        <v>29</v>
      </c>
      <c r="Q35" s="107" t="str">
        <f>หน้าแรก!C35</f>
        <v>เด็กหญิงวชิรญาณ์  คลาดแคล้ว</v>
      </c>
      <c r="R35" s="147"/>
      <c r="S35" s="147"/>
      <c r="T35" s="116">
        <f t="shared" si="4"/>
        <v>0</v>
      </c>
      <c r="U35" s="147"/>
      <c r="V35" s="147"/>
      <c r="W35" s="116">
        <f t="shared" si="5"/>
        <v>0</v>
      </c>
      <c r="X35" s="147"/>
      <c r="Y35" s="147"/>
      <c r="Z35" s="147"/>
      <c r="AA35" s="116">
        <f t="shared" si="6"/>
        <v>0</v>
      </c>
      <c r="AB35" s="147"/>
      <c r="AC35" s="147"/>
      <c r="AD35" s="116">
        <f t="shared" si="7"/>
        <v>0</v>
      </c>
      <c r="AE35" s="128">
        <f t="shared" si="8"/>
        <v>0</v>
      </c>
      <c r="AF35" s="129" t="b">
        <f t="shared" si="9"/>
        <v>0</v>
      </c>
    </row>
    <row r="36" spans="1:32" s="103" customFormat="1" ht="17.100000000000001" customHeight="1" x14ac:dyDescent="0.45">
      <c r="A36" s="116">
        <v>30</v>
      </c>
      <c r="B36" s="105" t="str">
        <f>หน้าแรก!C36</f>
        <v>เด็กหญิงวนิดพร  รูปโฉม</v>
      </c>
      <c r="C36" s="147"/>
      <c r="D36" s="147"/>
      <c r="E36" s="147"/>
      <c r="F36" s="147"/>
      <c r="G36" s="116">
        <f t="shared" si="0"/>
        <v>0</v>
      </c>
      <c r="H36" s="147"/>
      <c r="I36" s="147"/>
      <c r="J36" s="116">
        <f t="shared" si="1"/>
        <v>0</v>
      </c>
      <c r="K36" s="147"/>
      <c r="L36" s="116">
        <f t="shared" si="2"/>
        <v>0</v>
      </c>
      <c r="M36" s="147"/>
      <c r="N36" s="147"/>
      <c r="O36" s="116">
        <f t="shared" si="3"/>
        <v>0</v>
      </c>
      <c r="P36" s="116">
        <v>30</v>
      </c>
      <c r="Q36" s="107" t="str">
        <f>หน้าแรก!C36</f>
        <v>เด็กหญิงวนิดพร  รูปโฉม</v>
      </c>
      <c r="R36" s="147"/>
      <c r="S36" s="147"/>
      <c r="T36" s="116">
        <f t="shared" si="4"/>
        <v>0</v>
      </c>
      <c r="U36" s="147"/>
      <c r="V36" s="147"/>
      <c r="W36" s="116">
        <f t="shared" si="5"/>
        <v>0</v>
      </c>
      <c r="X36" s="147"/>
      <c r="Y36" s="147"/>
      <c r="Z36" s="147"/>
      <c r="AA36" s="116">
        <f t="shared" si="6"/>
        <v>0</v>
      </c>
      <c r="AB36" s="147"/>
      <c r="AC36" s="147"/>
      <c r="AD36" s="116">
        <f t="shared" si="7"/>
        <v>0</v>
      </c>
      <c r="AE36" s="128">
        <f t="shared" si="8"/>
        <v>0</v>
      </c>
      <c r="AF36" s="129" t="b">
        <f t="shared" si="9"/>
        <v>0</v>
      </c>
    </row>
    <row r="37" spans="1:32" s="103" customFormat="1" ht="17.100000000000001" customHeight="1" x14ac:dyDescent="0.45">
      <c r="A37" s="116">
        <v>31</v>
      </c>
      <c r="B37" s="105" t="str">
        <f>หน้าแรก!C37</f>
        <v>เด็กหญิงวราภรณ์  วิเศษโวหาร</v>
      </c>
      <c r="C37" s="147"/>
      <c r="D37" s="147"/>
      <c r="E37" s="147"/>
      <c r="F37" s="147"/>
      <c r="G37" s="116">
        <f t="shared" si="0"/>
        <v>0</v>
      </c>
      <c r="H37" s="147"/>
      <c r="I37" s="147"/>
      <c r="J37" s="116">
        <f t="shared" si="1"/>
        <v>0</v>
      </c>
      <c r="K37" s="147"/>
      <c r="L37" s="116">
        <f t="shared" si="2"/>
        <v>0</v>
      </c>
      <c r="M37" s="147"/>
      <c r="N37" s="147"/>
      <c r="O37" s="116">
        <f t="shared" si="3"/>
        <v>0</v>
      </c>
      <c r="P37" s="116">
        <v>31</v>
      </c>
      <c r="Q37" s="107" t="str">
        <f>หน้าแรก!C37</f>
        <v>เด็กหญิงวราภรณ์  วิเศษโวหาร</v>
      </c>
      <c r="R37" s="147"/>
      <c r="S37" s="147"/>
      <c r="T37" s="116">
        <f t="shared" si="4"/>
        <v>0</v>
      </c>
      <c r="U37" s="147"/>
      <c r="V37" s="147"/>
      <c r="W37" s="116">
        <f t="shared" si="5"/>
        <v>0</v>
      </c>
      <c r="X37" s="147"/>
      <c r="Y37" s="147"/>
      <c r="Z37" s="147"/>
      <c r="AA37" s="116">
        <f t="shared" si="6"/>
        <v>0</v>
      </c>
      <c r="AB37" s="147"/>
      <c r="AC37" s="147"/>
      <c r="AD37" s="116">
        <f t="shared" si="7"/>
        <v>0</v>
      </c>
      <c r="AE37" s="128">
        <f t="shared" si="8"/>
        <v>0</v>
      </c>
      <c r="AF37" s="129" t="b">
        <f t="shared" si="9"/>
        <v>0</v>
      </c>
    </row>
    <row r="38" spans="1:32" s="103" customFormat="1" ht="17.100000000000001" customHeight="1" x14ac:dyDescent="0.45">
      <c r="A38" s="116">
        <v>32</v>
      </c>
      <c r="B38" s="105" t="str">
        <f>หน้าแรก!C38</f>
        <v>เด็กหญิงวิรากานต์  สุทธิอาคาร</v>
      </c>
      <c r="C38" s="147"/>
      <c r="D38" s="147"/>
      <c r="E38" s="147"/>
      <c r="F38" s="147"/>
      <c r="G38" s="116">
        <f t="shared" si="0"/>
        <v>0</v>
      </c>
      <c r="H38" s="147"/>
      <c r="I38" s="147"/>
      <c r="J38" s="116">
        <f t="shared" si="1"/>
        <v>0</v>
      </c>
      <c r="K38" s="147"/>
      <c r="L38" s="116">
        <f t="shared" si="2"/>
        <v>0</v>
      </c>
      <c r="M38" s="147"/>
      <c r="N38" s="147"/>
      <c r="O38" s="116">
        <f t="shared" si="3"/>
        <v>0</v>
      </c>
      <c r="P38" s="116">
        <v>32</v>
      </c>
      <c r="Q38" s="107" t="str">
        <f>หน้าแรก!C38</f>
        <v>เด็กหญิงวิรากานต์  สุทธิอาคาร</v>
      </c>
      <c r="R38" s="147"/>
      <c r="S38" s="147"/>
      <c r="T38" s="116">
        <f t="shared" si="4"/>
        <v>0</v>
      </c>
      <c r="U38" s="147"/>
      <c r="V38" s="147"/>
      <c r="W38" s="116">
        <f t="shared" si="5"/>
        <v>0</v>
      </c>
      <c r="X38" s="147"/>
      <c r="Y38" s="147"/>
      <c r="Z38" s="147"/>
      <c r="AA38" s="116">
        <f t="shared" si="6"/>
        <v>0</v>
      </c>
      <c r="AB38" s="147"/>
      <c r="AC38" s="147"/>
      <c r="AD38" s="116">
        <f t="shared" si="7"/>
        <v>0</v>
      </c>
      <c r="AE38" s="128">
        <f t="shared" si="8"/>
        <v>0</v>
      </c>
      <c r="AF38" s="129" t="b">
        <f t="shared" si="9"/>
        <v>0</v>
      </c>
    </row>
    <row r="39" spans="1:32" s="103" customFormat="1" ht="17.100000000000001" customHeight="1" x14ac:dyDescent="0.45">
      <c r="A39" s="116">
        <v>33</v>
      </c>
      <c r="B39" s="105" t="str">
        <f>หน้าแรก!C39</f>
        <v>เด็กหญิงเวนิกา  กันยาภู</v>
      </c>
      <c r="C39" s="147"/>
      <c r="D39" s="147"/>
      <c r="E39" s="147"/>
      <c r="F39" s="147"/>
      <c r="G39" s="116">
        <f t="shared" si="0"/>
        <v>0</v>
      </c>
      <c r="H39" s="147"/>
      <c r="I39" s="147"/>
      <c r="J39" s="116">
        <f t="shared" si="1"/>
        <v>0</v>
      </c>
      <c r="K39" s="147"/>
      <c r="L39" s="116">
        <f t="shared" si="2"/>
        <v>0</v>
      </c>
      <c r="M39" s="147"/>
      <c r="N39" s="147"/>
      <c r="O39" s="116">
        <f t="shared" si="3"/>
        <v>0</v>
      </c>
      <c r="P39" s="116">
        <v>33</v>
      </c>
      <c r="Q39" s="107" t="str">
        <f>หน้าแรก!C39</f>
        <v>เด็กหญิงเวนิกา  กันยาภู</v>
      </c>
      <c r="R39" s="147"/>
      <c r="S39" s="147"/>
      <c r="T39" s="116">
        <f t="shared" si="4"/>
        <v>0</v>
      </c>
      <c r="U39" s="147"/>
      <c r="V39" s="147"/>
      <c r="W39" s="116">
        <f t="shared" si="5"/>
        <v>0</v>
      </c>
      <c r="X39" s="147"/>
      <c r="Y39" s="147"/>
      <c r="Z39" s="147"/>
      <c r="AA39" s="116">
        <f t="shared" si="6"/>
        <v>0</v>
      </c>
      <c r="AB39" s="147"/>
      <c r="AC39" s="147"/>
      <c r="AD39" s="116">
        <f t="shared" si="7"/>
        <v>0</v>
      </c>
      <c r="AE39" s="128">
        <f t="shared" si="8"/>
        <v>0</v>
      </c>
      <c r="AF39" s="129" t="b">
        <f t="shared" si="9"/>
        <v>0</v>
      </c>
    </row>
    <row r="40" spans="1:32" s="103" customFormat="1" ht="17.100000000000001" customHeight="1" x14ac:dyDescent="0.45">
      <c r="A40" s="116">
        <v>34</v>
      </c>
      <c r="B40" s="105" t="str">
        <f>หน้าแรก!C40</f>
        <v>เด็กหญิงศรัญญา  จันพวง</v>
      </c>
      <c r="C40" s="147"/>
      <c r="D40" s="147"/>
      <c r="E40" s="147"/>
      <c r="F40" s="147"/>
      <c r="G40" s="116">
        <f t="shared" si="0"/>
        <v>0</v>
      </c>
      <c r="H40" s="147"/>
      <c r="I40" s="147"/>
      <c r="J40" s="116">
        <f t="shared" si="1"/>
        <v>0</v>
      </c>
      <c r="K40" s="147"/>
      <c r="L40" s="116">
        <f t="shared" si="2"/>
        <v>0</v>
      </c>
      <c r="M40" s="147"/>
      <c r="N40" s="147"/>
      <c r="O40" s="116">
        <f t="shared" si="3"/>
        <v>0</v>
      </c>
      <c r="P40" s="116">
        <v>34</v>
      </c>
      <c r="Q40" s="107" t="str">
        <f>หน้าแรก!C40</f>
        <v>เด็กหญิงศรัญญา  จันพวง</v>
      </c>
      <c r="R40" s="147"/>
      <c r="S40" s="147"/>
      <c r="T40" s="116">
        <f t="shared" si="4"/>
        <v>0</v>
      </c>
      <c r="U40" s="147"/>
      <c r="V40" s="147"/>
      <c r="W40" s="116">
        <f t="shared" si="5"/>
        <v>0</v>
      </c>
      <c r="X40" s="147"/>
      <c r="Y40" s="147"/>
      <c r="Z40" s="147"/>
      <c r="AA40" s="116">
        <f t="shared" si="6"/>
        <v>0</v>
      </c>
      <c r="AB40" s="147"/>
      <c r="AC40" s="147"/>
      <c r="AD40" s="116">
        <f t="shared" si="7"/>
        <v>0</v>
      </c>
      <c r="AE40" s="128">
        <f t="shared" si="8"/>
        <v>0</v>
      </c>
      <c r="AF40" s="129" t="b">
        <f t="shared" si="9"/>
        <v>0</v>
      </c>
    </row>
    <row r="41" spans="1:32" s="103" customFormat="1" ht="17.100000000000001" customHeight="1" x14ac:dyDescent="0.45">
      <c r="A41" s="116">
        <v>35</v>
      </c>
      <c r="B41" s="105" t="str">
        <f>หน้าแรก!C41</f>
        <v>เด็กหญิงสรัญญา  จันทวี</v>
      </c>
      <c r="C41" s="147"/>
      <c r="D41" s="147"/>
      <c r="E41" s="147"/>
      <c r="F41" s="147"/>
      <c r="G41" s="116">
        <f t="shared" si="0"/>
        <v>0</v>
      </c>
      <c r="H41" s="147"/>
      <c r="I41" s="147"/>
      <c r="J41" s="116">
        <f t="shared" si="1"/>
        <v>0</v>
      </c>
      <c r="K41" s="147"/>
      <c r="L41" s="116">
        <f t="shared" si="2"/>
        <v>0</v>
      </c>
      <c r="M41" s="147"/>
      <c r="N41" s="147"/>
      <c r="O41" s="116">
        <f t="shared" si="3"/>
        <v>0</v>
      </c>
      <c r="P41" s="116">
        <v>35</v>
      </c>
      <c r="Q41" s="107" t="str">
        <f>หน้าแรก!C41</f>
        <v>เด็กหญิงสรัญญา  จันทวี</v>
      </c>
      <c r="R41" s="147"/>
      <c r="S41" s="147"/>
      <c r="T41" s="116">
        <f t="shared" si="4"/>
        <v>0</v>
      </c>
      <c r="U41" s="147"/>
      <c r="V41" s="147"/>
      <c r="W41" s="116">
        <f t="shared" si="5"/>
        <v>0</v>
      </c>
      <c r="X41" s="147"/>
      <c r="Y41" s="147"/>
      <c r="Z41" s="147"/>
      <c r="AA41" s="116">
        <f t="shared" si="6"/>
        <v>0</v>
      </c>
      <c r="AB41" s="147"/>
      <c r="AC41" s="147"/>
      <c r="AD41" s="116">
        <f t="shared" si="7"/>
        <v>0</v>
      </c>
      <c r="AE41" s="128">
        <f t="shared" si="8"/>
        <v>0</v>
      </c>
      <c r="AF41" s="129" t="b">
        <f t="shared" si="9"/>
        <v>0</v>
      </c>
    </row>
    <row r="42" spans="1:32" s="103" customFormat="1" ht="17.100000000000001" customHeight="1" x14ac:dyDescent="0.45">
      <c r="A42" s="116">
        <v>36</v>
      </c>
      <c r="B42" s="105" t="str">
        <f>หน้าแรก!C42</f>
        <v>เด็กหญิงสุนันทา  นามวงศ์</v>
      </c>
      <c r="C42" s="147"/>
      <c r="D42" s="147"/>
      <c r="E42" s="147"/>
      <c r="F42" s="147"/>
      <c r="G42" s="116">
        <f t="shared" si="0"/>
        <v>0</v>
      </c>
      <c r="H42" s="147"/>
      <c r="I42" s="147"/>
      <c r="J42" s="116">
        <f t="shared" si="1"/>
        <v>0</v>
      </c>
      <c r="K42" s="147"/>
      <c r="L42" s="116">
        <f t="shared" si="2"/>
        <v>0</v>
      </c>
      <c r="M42" s="147"/>
      <c r="N42" s="147"/>
      <c r="O42" s="116">
        <f t="shared" si="3"/>
        <v>0</v>
      </c>
      <c r="P42" s="116">
        <v>36</v>
      </c>
      <c r="Q42" s="107" t="str">
        <f>หน้าแรก!C42</f>
        <v>เด็กหญิงสุนันทา  นามวงศ์</v>
      </c>
      <c r="R42" s="147"/>
      <c r="S42" s="147"/>
      <c r="T42" s="116">
        <f t="shared" si="4"/>
        <v>0</v>
      </c>
      <c r="U42" s="147"/>
      <c r="V42" s="147"/>
      <c r="W42" s="116">
        <f t="shared" si="5"/>
        <v>0</v>
      </c>
      <c r="X42" s="147"/>
      <c r="Y42" s="147"/>
      <c r="Z42" s="147"/>
      <c r="AA42" s="116">
        <f t="shared" si="6"/>
        <v>0</v>
      </c>
      <c r="AB42" s="147"/>
      <c r="AC42" s="147"/>
      <c r="AD42" s="116">
        <f t="shared" si="7"/>
        <v>0</v>
      </c>
      <c r="AE42" s="128">
        <f t="shared" si="8"/>
        <v>0</v>
      </c>
      <c r="AF42" s="129" t="b">
        <f t="shared" si="9"/>
        <v>0</v>
      </c>
    </row>
    <row r="43" spans="1:32" s="103" customFormat="1" ht="17.100000000000001" customHeight="1" x14ac:dyDescent="0.45">
      <c r="A43" s="116">
        <v>37</v>
      </c>
      <c r="B43" s="105" t="str">
        <f>หน้าแรก!C43</f>
        <v>เด็กหญิงสุภัสสร  เจริญศรี</v>
      </c>
      <c r="C43" s="147"/>
      <c r="D43" s="147"/>
      <c r="E43" s="147"/>
      <c r="F43" s="147"/>
      <c r="G43" s="116">
        <f t="shared" si="0"/>
        <v>0</v>
      </c>
      <c r="H43" s="147"/>
      <c r="I43" s="147"/>
      <c r="J43" s="116">
        <f t="shared" si="1"/>
        <v>0</v>
      </c>
      <c r="K43" s="147"/>
      <c r="L43" s="116">
        <f t="shared" si="2"/>
        <v>0</v>
      </c>
      <c r="M43" s="147"/>
      <c r="N43" s="147"/>
      <c r="O43" s="116">
        <f t="shared" si="3"/>
        <v>0</v>
      </c>
      <c r="P43" s="116">
        <v>37</v>
      </c>
      <c r="Q43" s="107" t="str">
        <f>หน้าแรก!C43</f>
        <v>เด็กหญิงสุภัสสร  เจริญศรี</v>
      </c>
      <c r="R43" s="147"/>
      <c r="S43" s="147"/>
      <c r="T43" s="116">
        <f t="shared" si="4"/>
        <v>0</v>
      </c>
      <c r="U43" s="147"/>
      <c r="V43" s="147"/>
      <c r="W43" s="116">
        <f t="shared" si="5"/>
        <v>0</v>
      </c>
      <c r="X43" s="147"/>
      <c r="Y43" s="147"/>
      <c r="Z43" s="147"/>
      <c r="AA43" s="116">
        <f t="shared" si="6"/>
        <v>0</v>
      </c>
      <c r="AB43" s="147"/>
      <c r="AC43" s="147"/>
      <c r="AD43" s="116">
        <f t="shared" si="7"/>
        <v>0</v>
      </c>
      <c r="AE43" s="128">
        <f t="shared" si="8"/>
        <v>0</v>
      </c>
      <c r="AF43" s="129" t="b">
        <f t="shared" si="9"/>
        <v>0</v>
      </c>
    </row>
    <row r="44" spans="1:32" s="103" customFormat="1" ht="17.100000000000001" customHeight="1" x14ac:dyDescent="0.45">
      <c r="A44" s="116">
        <v>38</v>
      </c>
      <c r="B44" s="105" t="str">
        <f>หน้าแรก!C44</f>
        <v>เด็กหญิงสุวรรณิสา  พลนอก</v>
      </c>
      <c r="C44" s="147"/>
      <c r="D44" s="147"/>
      <c r="E44" s="147"/>
      <c r="F44" s="147"/>
      <c r="G44" s="116">
        <f t="shared" si="0"/>
        <v>0</v>
      </c>
      <c r="H44" s="147"/>
      <c r="I44" s="147"/>
      <c r="J44" s="116">
        <f t="shared" si="1"/>
        <v>0</v>
      </c>
      <c r="K44" s="147"/>
      <c r="L44" s="116">
        <f t="shared" si="2"/>
        <v>0</v>
      </c>
      <c r="M44" s="147"/>
      <c r="N44" s="147"/>
      <c r="O44" s="116">
        <f t="shared" si="3"/>
        <v>0</v>
      </c>
      <c r="P44" s="116">
        <v>38</v>
      </c>
      <c r="Q44" s="107" t="str">
        <f>หน้าแรก!C44</f>
        <v>เด็กหญิงสุวรรณิสา  พลนอก</v>
      </c>
      <c r="R44" s="147"/>
      <c r="S44" s="147"/>
      <c r="T44" s="116">
        <f t="shared" si="4"/>
        <v>0</v>
      </c>
      <c r="U44" s="147"/>
      <c r="V44" s="147"/>
      <c r="W44" s="116">
        <f t="shared" si="5"/>
        <v>0</v>
      </c>
      <c r="X44" s="147"/>
      <c r="Y44" s="147"/>
      <c r="Z44" s="147"/>
      <c r="AA44" s="116">
        <f t="shared" si="6"/>
        <v>0</v>
      </c>
      <c r="AB44" s="147"/>
      <c r="AC44" s="147"/>
      <c r="AD44" s="116">
        <f t="shared" si="7"/>
        <v>0</v>
      </c>
      <c r="AE44" s="128">
        <f t="shared" si="8"/>
        <v>0</v>
      </c>
      <c r="AF44" s="129" t="b">
        <f t="shared" si="9"/>
        <v>0</v>
      </c>
    </row>
    <row r="45" spans="1:32" s="103" customFormat="1" ht="17.100000000000001" customHeight="1" x14ac:dyDescent="0.45">
      <c r="A45" s="116">
        <v>39</v>
      </c>
      <c r="B45" s="105" t="str">
        <f>หน้าแรก!C45</f>
        <v>เด็กหญิงหทัยรัตน์  สุวรรณกูฎ</v>
      </c>
      <c r="C45" s="147"/>
      <c r="D45" s="147"/>
      <c r="E45" s="147"/>
      <c r="F45" s="147"/>
      <c r="G45" s="116">
        <f t="shared" si="0"/>
        <v>0</v>
      </c>
      <c r="H45" s="147"/>
      <c r="I45" s="147"/>
      <c r="J45" s="116">
        <f t="shared" si="1"/>
        <v>0</v>
      </c>
      <c r="K45" s="147"/>
      <c r="L45" s="116">
        <f t="shared" si="2"/>
        <v>0</v>
      </c>
      <c r="M45" s="147"/>
      <c r="N45" s="147"/>
      <c r="O45" s="116">
        <f t="shared" si="3"/>
        <v>0</v>
      </c>
      <c r="P45" s="116">
        <v>39</v>
      </c>
      <c r="Q45" s="107" t="str">
        <f>หน้าแรก!C45</f>
        <v>เด็กหญิงหทัยรัตน์  สุวรรณกูฎ</v>
      </c>
      <c r="R45" s="147"/>
      <c r="S45" s="147"/>
      <c r="T45" s="116">
        <f t="shared" si="4"/>
        <v>0</v>
      </c>
      <c r="U45" s="147"/>
      <c r="V45" s="147"/>
      <c r="W45" s="116">
        <f t="shared" si="5"/>
        <v>0</v>
      </c>
      <c r="X45" s="147"/>
      <c r="Y45" s="147"/>
      <c r="Z45" s="147"/>
      <c r="AA45" s="116">
        <f t="shared" si="6"/>
        <v>0</v>
      </c>
      <c r="AB45" s="147"/>
      <c r="AC45" s="147"/>
      <c r="AD45" s="116">
        <f t="shared" si="7"/>
        <v>0</v>
      </c>
      <c r="AE45" s="128">
        <f t="shared" si="8"/>
        <v>0</v>
      </c>
      <c r="AF45" s="129" t="b">
        <f t="shared" si="9"/>
        <v>0</v>
      </c>
    </row>
    <row r="46" spans="1:32" s="103" customFormat="1" ht="17.100000000000001" customHeight="1" x14ac:dyDescent="0.45">
      <c r="A46" s="116">
        <v>40</v>
      </c>
      <c r="B46" s="105" t="str">
        <f>หน้าแรก!C46</f>
        <v>เด็กหญิงอรทัย  สายดวง</v>
      </c>
      <c r="C46" s="147"/>
      <c r="D46" s="147"/>
      <c r="E46" s="147"/>
      <c r="F46" s="147"/>
      <c r="G46" s="116">
        <f t="shared" si="0"/>
        <v>0</v>
      </c>
      <c r="H46" s="147"/>
      <c r="I46" s="147"/>
      <c r="J46" s="116">
        <f t="shared" si="1"/>
        <v>0</v>
      </c>
      <c r="K46" s="147"/>
      <c r="L46" s="116">
        <f t="shared" si="2"/>
        <v>0</v>
      </c>
      <c r="M46" s="147"/>
      <c r="N46" s="147"/>
      <c r="O46" s="116">
        <f t="shared" si="3"/>
        <v>0</v>
      </c>
      <c r="P46" s="116">
        <v>40</v>
      </c>
      <c r="Q46" s="107" t="str">
        <f>หน้าแรก!C46</f>
        <v>เด็กหญิงอรทัย  สายดวง</v>
      </c>
      <c r="R46" s="147"/>
      <c r="S46" s="147"/>
      <c r="T46" s="116">
        <f t="shared" si="4"/>
        <v>0</v>
      </c>
      <c r="U46" s="147"/>
      <c r="V46" s="147"/>
      <c r="W46" s="116">
        <f t="shared" si="5"/>
        <v>0</v>
      </c>
      <c r="X46" s="147"/>
      <c r="Y46" s="147"/>
      <c r="Z46" s="147"/>
      <c r="AA46" s="116">
        <f t="shared" si="6"/>
        <v>0</v>
      </c>
      <c r="AB46" s="147"/>
      <c r="AC46" s="147"/>
      <c r="AD46" s="116">
        <f t="shared" si="7"/>
        <v>0</v>
      </c>
      <c r="AE46" s="128">
        <f t="shared" si="8"/>
        <v>0</v>
      </c>
      <c r="AF46" s="129" t="b">
        <f t="shared" si="9"/>
        <v>0</v>
      </c>
    </row>
    <row r="47" spans="1:32" s="103" customFormat="1" ht="17.100000000000001" customHeight="1" x14ac:dyDescent="0.45">
      <c r="A47" s="116">
        <v>41</v>
      </c>
      <c r="B47" s="105" t="str">
        <f>หน้าแรก!C47</f>
        <v>เด็กหญิงอาริญา  โลมากาล</v>
      </c>
      <c r="C47" s="147"/>
      <c r="D47" s="147"/>
      <c r="E47" s="147"/>
      <c r="F47" s="147"/>
      <c r="G47" s="116">
        <f t="shared" si="0"/>
        <v>0</v>
      </c>
      <c r="H47" s="147"/>
      <c r="I47" s="147"/>
      <c r="J47" s="116">
        <f t="shared" si="1"/>
        <v>0</v>
      </c>
      <c r="K47" s="147"/>
      <c r="L47" s="116">
        <f t="shared" si="2"/>
        <v>0</v>
      </c>
      <c r="M47" s="147"/>
      <c r="N47" s="147"/>
      <c r="O47" s="116">
        <f t="shared" si="3"/>
        <v>0</v>
      </c>
      <c r="P47" s="116">
        <v>41</v>
      </c>
      <c r="Q47" s="107" t="str">
        <f>หน้าแรก!C47</f>
        <v>เด็กหญิงอาริญา  โลมากาล</v>
      </c>
      <c r="R47" s="147"/>
      <c r="S47" s="147"/>
      <c r="T47" s="116">
        <f t="shared" si="4"/>
        <v>0</v>
      </c>
      <c r="U47" s="147"/>
      <c r="V47" s="147"/>
      <c r="W47" s="116">
        <f t="shared" si="5"/>
        <v>0</v>
      </c>
      <c r="X47" s="147"/>
      <c r="Y47" s="147"/>
      <c r="Z47" s="147"/>
      <c r="AA47" s="116">
        <f t="shared" si="6"/>
        <v>0</v>
      </c>
      <c r="AB47" s="147"/>
      <c r="AC47" s="147"/>
      <c r="AD47" s="116">
        <f t="shared" si="7"/>
        <v>0</v>
      </c>
      <c r="AE47" s="128">
        <f t="shared" si="8"/>
        <v>0</v>
      </c>
      <c r="AF47" s="129" t="b">
        <f t="shared" si="9"/>
        <v>0</v>
      </c>
    </row>
    <row r="48" spans="1:32" s="103" customFormat="1" ht="17.100000000000001" customHeight="1" x14ac:dyDescent="0.45">
      <c r="A48" s="116"/>
      <c r="B48" s="105"/>
      <c r="C48" s="147"/>
      <c r="D48" s="147"/>
      <c r="E48" s="147"/>
      <c r="F48" s="147"/>
      <c r="G48" s="116"/>
      <c r="H48" s="147"/>
      <c r="I48" s="147"/>
      <c r="J48" s="116"/>
      <c r="K48" s="147"/>
      <c r="L48" s="116"/>
      <c r="M48" s="147"/>
      <c r="N48" s="147"/>
      <c r="O48" s="116"/>
      <c r="P48" s="116"/>
      <c r="Q48" s="105"/>
      <c r="R48" s="147"/>
      <c r="S48" s="147"/>
      <c r="T48" s="116"/>
      <c r="U48" s="147"/>
      <c r="V48" s="147"/>
      <c r="W48" s="116"/>
      <c r="X48" s="147"/>
      <c r="Y48" s="147"/>
      <c r="Z48" s="147"/>
      <c r="AA48" s="116"/>
      <c r="AB48" s="147"/>
      <c r="AC48" s="147"/>
      <c r="AD48" s="116"/>
      <c r="AE48" s="128"/>
      <c r="AF48" s="129"/>
    </row>
    <row r="49" spans="1:32" s="103" customFormat="1" ht="17.100000000000001" customHeight="1" x14ac:dyDescent="0.45">
      <c r="A49" s="116"/>
      <c r="B49" s="105"/>
      <c r="C49" s="147"/>
      <c r="D49" s="147"/>
      <c r="E49" s="147"/>
      <c r="F49" s="147"/>
      <c r="G49" s="116"/>
      <c r="H49" s="147"/>
      <c r="I49" s="147"/>
      <c r="J49" s="116"/>
      <c r="K49" s="147"/>
      <c r="L49" s="116"/>
      <c r="M49" s="147"/>
      <c r="N49" s="147"/>
      <c r="O49" s="116"/>
      <c r="P49" s="116"/>
      <c r="Q49" s="105"/>
      <c r="R49" s="147"/>
      <c r="S49" s="147"/>
      <c r="T49" s="116"/>
      <c r="U49" s="147"/>
      <c r="V49" s="147"/>
      <c r="W49" s="116"/>
      <c r="X49" s="147"/>
      <c r="Y49" s="147"/>
      <c r="Z49" s="147"/>
      <c r="AA49" s="116"/>
      <c r="AB49" s="147"/>
      <c r="AC49" s="147"/>
      <c r="AD49" s="116"/>
      <c r="AE49" s="128"/>
      <c r="AF49" s="129"/>
    </row>
    <row r="50" spans="1:32" s="103" customFormat="1" ht="17.100000000000001" customHeight="1" x14ac:dyDescent="0.45">
      <c r="A50" s="116"/>
      <c r="B50" s="105"/>
      <c r="C50" s="147"/>
      <c r="D50" s="147"/>
      <c r="E50" s="147"/>
      <c r="F50" s="147"/>
      <c r="G50" s="116"/>
      <c r="H50" s="147"/>
      <c r="I50" s="147"/>
      <c r="J50" s="116"/>
      <c r="K50" s="147"/>
      <c r="L50" s="116"/>
      <c r="M50" s="147"/>
      <c r="N50" s="147"/>
      <c r="O50" s="116"/>
      <c r="P50" s="116"/>
      <c r="Q50" s="105"/>
      <c r="R50" s="147"/>
      <c r="S50" s="147"/>
      <c r="T50" s="116"/>
      <c r="U50" s="147"/>
      <c r="V50" s="147"/>
      <c r="W50" s="116"/>
      <c r="X50" s="147"/>
      <c r="Y50" s="147"/>
      <c r="Z50" s="147"/>
      <c r="AA50" s="116"/>
      <c r="AB50" s="147"/>
      <c r="AC50" s="147"/>
      <c r="AD50" s="116"/>
      <c r="AE50" s="128"/>
      <c r="AF50" s="129"/>
    </row>
    <row r="51" spans="1:32" s="103" customFormat="1" ht="17.100000000000001" customHeight="1" x14ac:dyDescent="0.45">
      <c r="A51" s="116"/>
      <c r="B51" s="105"/>
      <c r="C51" s="147"/>
      <c r="D51" s="147"/>
      <c r="E51" s="147"/>
      <c r="F51" s="147"/>
      <c r="G51" s="116"/>
      <c r="H51" s="147"/>
      <c r="I51" s="147"/>
      <c r="J51" s="116"/>
      <c r="K51" s="147"/>
      <c r="L51" s="116"/>
      <c r="M51" s="147"/>
      <c r="N51" s="147"/>
      <c r="O51" s="116"/>
      <c r="P51" s="116"/>
      <c r="Q51" s="105"/>
      <c r="R51" s="147"/>
      <c r="S51" s="147"/>
      <c r="T51" s="116"/>
      <c r="U51" s="147"/>
      <c r="V51" s="147"/>
      <c r="W51" s="116"/>
      <c r="X51" s="147"/>
      <c r="Y51" s="147"/>
      <c r="Z51" s="147"/>
      <c r="AA51" s="116"/>
      <c r="AB51" s="147"/>
      <c r="AC51" s="147"/>
      <c r="AD51" s="116"/>
      <c r="AE51" s="128"/>
      <c r="AF51" s="129"/>
    </row>
    <row r="52" spans="1:32" x14ac:dyDescent="0.5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32" x14ac:dyDescent="0.5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32" x14ac:dyDescent="0.5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 password="9F5A" sheet="1" objects="1" scenarios="1"/>
  <mergeCells count="18">
    <mergeCell ref="C4:G4"/>
    <mergeCell ref="H4:J4"/>
    <mergeCell ref="K4:L4"/>
    <mergeCell ref="M4:O4"/>
    <mergeCell ref="A1:O1"/>
    <mergeCell ref="C3:O3"/>
    <mergeCell ref="A3:A6"/>
    <mergeCell ref="B3:B6"/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</mergeCells>
  <pageMargins left="0.23622047244094499" right="0.23622047244094499" top="0.74803149606299202" bottom="0.74803149606299202" header="0.31496062992126" footer="0.3149606299212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ก่อนกลางภาค!Print_Titles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2012-05-30T07:22:09Z</cp:lastPrinted>
  <dcterms:created xsi:type="dcterms:W3CDTF">2012-05-24T10:53:53Z</dcterms:created>
  <dcterms:modified xsi:type="dcterms:W3CDTF">2012-06-04T05:32:07Z</dcterms:modified>
</cp:coreProperties>
</file>